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MARTIN 034 RECREACIÓN DEPORTE Y ESPARCIMIENTO\MIR 2021 VERSIÓN FINAL\"/>
    </mc:Choice>
  </mc:AlternateContent>
  <xr:revisionPtr revIDLastSave="0" documentId="13_ncr:1_{2652AB2C-69FD-4218-A76F-3ABA15180DF0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5" r:id="rId3"/>
    <sheet name="COMPONENTE 1" sheetId="46" r:id="rId4"/>
    <sheet name="ACT 1.1" sheetId="48" r:id="rId5"/>
    <sheet name="ACT 1.2" sheetId="49" r:id="rId6"/>
    <sheet name="ACT 1.3" sheetId="50" r:id="rId7"/>
    <sheet name="ACT 1.4" sheetId="51" r:id="rId8"/>
    <sheet name="ACT 1.5" sheetId="52" r:id="rId9"/>
    <sheet name="COMPONENTE 2" sheetId="47" r:id="rId10"/>
    <sheet name="ACT 2.1" sheetId="58" r:id="rId11"/>
    <sheet name="ACT 2.2" sheetId="59" r:id="rId12"/>
    <sheet name="ACT 2.3" sheetId="60" r:id="rId13"/>
    <sheet name="ACT 2.4" sheetId="61" r:id="rId14"/>
  </sheets>
  <definedNames>
    <definedName name="_xlnm.Print_Area" localSheetId="4">'ACT 1.1'!$A$1:$Q$29</definedName>
    <definedName name="_xlnm.Print_Area" localSheetId="5">'ACT 1.2'!$A$1:$Q$29</definedName>
    <definedName name="_xlnm.Print_Area" localSheetId="6">'ACT 1.3'!$A$1:$Q$29</definedName>
    <definedName name="_xlnm.Print_Area" localSheetId="7">'ACT 1.4'!$A$1:$Q$29</definedName>
    <definedName name="_xlnm.Print_Area" localSheetId="8">'ACT 1.5'!$A$1:$Q$29</definedName>
    <definedName name="_xlnm.Print_Area" localSheetId="10">'ACT 2.1'!$A$1:$Q$29</definedName>
    <definedName name="_xlnm.Print_Area" localSheetId="11">'ACT 2.2'!$A$1:$Q$29</definedName>
    <definedName name="_xlnm.Print_Area" localSheetId="12">'ACT 2.3'!$A$1:$Q$29</definedName>
    <definedName name="_xlnm.Print_Area" localSheetId="13">'ACT 2.4'!$A$1:$Q$29</definedName>
    <definedName name="_xlnm.Print_Area" localSheetId="3">'COMPONENTE 1'!$A$1:$Q$29</definedName>
    <definedName name="_xlnm.Print_Area" localSheetId="9">'COMPONENTE 2'!$A$1:$Q$29</definedName>
    <definedName name="_xlnm.Print_Area" localSheetId="1">FIN!$A$1:$Q$29</definedName>
    <definedName name="_xlnm.Print_Area" localSheetId="2">PROPOSITO!$A$1:$Q$29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10">'ACT 2.1'!$1:$1</definedName>
    <definedName name="_xlnm.Print_Titles" localSheetId="11">'ACT 2.2'!$1:$1</definedName>
    <definedName name="_xlnm.Print_Titles" localSheetId="12">'ACT 2.3'!$1:$1</definedName>
    <definedName name="_xlnm.Print_Titles" localSheetId="13">'ACT 2.4'!$1:$1</definedName>
    <definedName name="_xlnm.Print_Titles" localSheetId="3">'COMPONENTE 1'!$1:$1</definedName>
    <definedName name="_xlnm.Print_Titles" localSheetId="9">'COMPONENTE 2'!$1:$1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60" l="1"/>
  <c r="L25" i="60"/>
  <c r="M25" i="60"/>
  <c r="M25" i="58"/>
  <c r="J25" i="58"/>
  <c r="L25" i="58"/>
  <c r="M25" i="48"/>
  <c r="M25" i="44" l="1"/>
  <c r="N23" i="44"/>
  <c r="H35" i="44"/>
  <c r="H36" i="44" s="1"/>
  <c r="F35" i="44"/>
  <c r="F36" i="44" s="1"/>
  <c r="N24" i="44" l="1"/>
  <c r="N25" i="44" s="1"/>
  <c r="L25" i="45"/>
  <c r="K25" i="45"/>
  <c r="J25" i="45"/>
  <c r="D17" i="61" l="1"/>
  <c r="P16" i="61"/>
  <c r="D12" i="61"/>
  <c r="D17" i="60"/>
  <c r="P16" i="60"/>
  <c r="D12" i="60"/>
  <c r="D17" i="59"/>
  <c r="P16" i="59"/>
  <c r="D12" i="59"/>
  <c r="D17" i="58"/>
  <c r="D12" i="58"/>
  <c r="P16" i="58"/>
  <c r="O25" i="61"/>
  <c r="M25" i="61"/>
  <c r="L25" i="61"/>
  <c r="K25" i="61"/>
  <c r="J25" i="61"/>
  <c r="N24" i="61"/>
  <c r="N23" i="61"/>
  <c r="F8" i="61"/>
  <c r="P7" i="61"/>
  <c r="O7" i="61"/>
  <c r="K7" i="61"/>
  <c r="J7" i="61"/>
  <c r="B7" i="61"/>
  <c r="A7" i="61"/>
  <c r="O25" i="60"/>
  <c r="K25" i="60"/>
  <c r="N24" i="60"/>
  <c r="N23" i="60"/>
  <c r="F8" i="60"/>
  <c r="P7" i="60"/>
  <c r="O7" i="60"/>
  <c r="K7" i="60"/>
  <c r="J7" i="60"/>
  <c r="B7" i="60"/>
  <c r="A7" i="60"/>
  <c r="O25" i="59"/>
  <c r="M25" i="59"/>
  <c r="L25" i="59"/>
  <c r="K25" i="59"/>
  <c r="J25" i="59"/>
  <c r="N24" i="59"/>
  <c r="N23" i="59"/>
  <c r="F8" i="59"/>
  <c r="P7" i="59"/>
  <c r="O7" i="59"/>
  <c r="K7" i="59"/>
  <c r="J7" i="59"/>
  <c r="B7" i="59"/>
  <c r="A7" i="59"/>
  <c r="O25" i="58"/>
  <c r="K25" i="58"/>
  <c r="N24" i="58"/>
  <c r="N23" i="58"/>
  <c r="F8" i="58"/>
  <c r="P7" i="58"/>
  <c r="O7" i="58"/>
  <c r="K7" i="58"/>
  <c r="J7" i="58"/>
  <c r="B7" i="58"/>
  <c r="A7" i="58"/>
  <c r="D12" i="51"/>
  <c r="D17" i="52"/>
  <c r="P16" i="52"/>
  <c r="D12" i="52"/>
  <c r="D17" i="51"/>
  <c r="P16" i="51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50"/>
  <c r="P16" i="50"/>
  <c r="D12" i="50"/>
  <c r="D17" i="49"/>
  <c r="P16" i="49"/>
  <c r="D12" i="49"/>
  <c r="D17" i="48"/>
  <c r="P16" i="48"/>
  <c r="D12" i="48"/>
  <c r="O25" i="50"/>
  <c r="M25" i="50"/>
  <c r="L25" i="50"/>
  <c r="K25" i="50"/>
  <c r="J25" i="50"/>
  <c r="N24" i="50"/>
  <c r="N23" i="50"/>
  <c r="F8" i="50"/>
  <c r="P7" i="50"/>
  <c r="O7" i="50"/>
  <c r="K7" i="50"/>
  <c r="J7" i="50"/>
  <c r="B7" i="50"/>
  <c r="A7" i="50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N24" i="48"/>
  <c r="N23" i="48"/>
  <c r="F8" i="48"/>
  <c r="P7" i="48"/>
  <c r="O7" i="48"/>
  <c r="K7" i="48"/>
  <c r="J7" i="48"/>
  <c r="B7" i="48"/>
  <c r="A7" i="48"/>
  <c r="D17" i="47"/>
  <c r="P16" i="47"/>
  <c r="D12" i="47"/>
  <c r="O25" i="47"/>
  <c r="M25" i="47"/>
  <c r="N24" i="47"/>
  <c r="N25" i="47" s="1"/>
  <c r="F8" i="47"/>
  <c r="P7" i="47"/>
  <c r="O7" i="47"/>
  <c r="K7" i="47"/>
  <c r="J7" i="47"/>
  <c r="B7" i="47"/>
  <c r="A7" i="47"/>
  <c r="D17" i="46"/>
  <c r="P16" i="46"/>
  <c r="D12" i="46"/>
  <c r="O25" i="46"/>
  <c r="M25" i="46"/>
  <c r="N24" i="46"/>
  <c r="N23" i="46"/>
  <c r="F8" i="46"/>
  <c r="P7" i="46"/>
  <c r="O7" i="46"/>
  <c r="K7" i="46"/>
  <c r="J7" i="46"/>
  <c r="B7" i="46"/>
  <c r="A7" i="46"/>
  <c r="D17" i="45"/>
  <c r="P16" i="45"/>
  <c r="D12" i="45"/>
  <c r="O25" i="45"/>
  <c r="M25" i="45"/>
  <c r="N24" i="45"/>
  <c r="N23" i="45"/>
  <c r="F8" i="45"/>
  <c r="P7" i="45"/>
  <c r="O7" i="45"/>
  <c r="K7" i="45"/>
  <c r="J7" i="45"/>
  <c r="B7" i="45"/>
  <c r="A7" i="45"/>
  <c r="D17" i="44"/>
  <c r="P16" i="44"/>
  <c r="D12" i="44"/>
  <c r="O7" i="44"/>
  <c r="N25" i="46" l="1"/>
  <c r="N25" i="51"/>
  <c r="N25" i="45"/>
  <c r="N25" i="48"/>
  <c r="N25" i="61"/>
  <c r="N25" i="60"/>
  <c r="N25" i="59"/>
  <c r="N25" i="58"/>
  <c r="N25" i="52"/>
  <c r="N25" i="49"/>
  <c r="N25" i="50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<sst xmlns="http://schemas.openxmlformats.org/spreadsheetml/2006/main" count="749" uniqueCount="187">
  <si>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</si>
  <si>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</si>
  <si>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</si>
  <si>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</si>
  <si>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</si>
  <si>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</si>
  <si>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</si>
  <si>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</si>
  <si>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</si>
  <si>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</si>
  <si>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</si>
  <si>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</si>
  <si>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</si>
  <si>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Componente 2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</si>
  <si>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</si>
  <si>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</si>
  <si>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</si>
  <si>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</si>
  <si>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</si>
  <si>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</si>
  <si>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</si>
  <si>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</si>
  <si>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</si>
  <si>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</si>
  <si>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</si>
  <si>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</si>
  <si>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</si>
  <si>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</si>
  <si>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</si>
  <si>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</si>
  <si>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</si>
  <si>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</si>
  <si>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</si>
  <si>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</si>
  <si>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</si>
  <si>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</si>
  <si>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</si>
  <si>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</si>
  <si>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</si>
  <si>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</si>
  <si>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</si>
  <si>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</si>
  <si>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</si>
  <si>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</si>
  <si>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</si>
  <si>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</si>
  <si>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</si>
  <si>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</si>
  <si>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</si>
  <si>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</si>
  <si>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</si>
  <si>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Actividad 2.1</t>
  </si>
  <si>
    <t>Actividad 2.2</t>
  </si>
  <si>
    <t>Actividad 1.3</t>
  </si>
  <si>
    <t>Actividad 1.4</t>
  </si>
  <si>
    <t>Actividad 1.5</t>
  </si>
  <si>
    <t>Actividad 2.3</t>
  </si>
  <si>
    <t>Actividad 2.4</t>
  </si>
  <si>
    <t>Curso</t>
  </si>
  <si>
    <t>034</t>
  </si>
  <si>
    <t xml:space="preserve">RECREACIÓN, DEPORTE Y ESPARCIMIENTO </t>
  </si>
  <si>
    <t>03</t>
  </si>
  <si>
    <t>MEJORAMIENTO DE LOS SERVICIOS PÚBLICOS Y COHESIÓN SOCIAL</t>
  </si>
  <si>
    <t>04</t>
  </si>
  <si>
    <t>SECRETARIA DEL AYUNTAMIENTO</t>
  </si>
  <si>
    <t>Generar condiciones de bienestar social con el fomento y  promoción de las actividades deportivas y recreativas</t>
  </si>
  <si>
    <t>Contribuir a mejora el desarrollo humano y la cohesión social mediante el fomento, difusión y apoyo de las actividades deportivas y de esparcimiento.</t>
  </si>
  <si>
    <t>Actividades deportivas difundidas, promovidas y apoyadas</t>
  </si>
  <si>
    <t>Espacios acondicionados con la infraestructura y equipamiento para la realización de actividades deportivas y de esparcimiento</t>
  </si>
  <si>
    <t>Propósito = Programa</t>
  </si>
  <si>
    <t>Evento</t>
  </si>
  <si>
    <t>Espacio</t>
  </si>
  <si>
    <t>Servicio</t>
  </si>
  <si>
    <t>Componente 1 = Subprograma</t>
  </si>
  <si>
    <t>Espacios deportivos</t>
  </si>
  <si>
    <t>No acumulable</t>
  </si>
  <si>
    <t>Porcentaje de espacios acondicionados con infraestructura y equipamiento para la realizacion de actividades deportivas</t>
  </si>
  <si>
    <t>Bitacora de espacios deportivos acondicionados con infraestructura y equipamiento</t>
  </si>
  <si>
    <t>Carpeta de nuevos espacios deportivos</t>
  </si>
  <si>
    <t>Carpeta de rehabilitacion de areas deportivas</t>
  </si>
  <si>
    <t>Carpeta de adaptacion a espacios deportivos</t>
  </si>
  <si>
    <t>Carpeta de mantenimiento a espacios deportivos</t>
  </si>
  <si>
    <t>Contar con el presupuesto asignado en tiempo y forma</t>
  </si>
  <si>
    <t>Carpeta de capacitaciones y actualizacion para entrenadores</t>
  </si>
  <si>
    <t>Carpeta de eventos realizados</t>
  </si>
  <si>
    <t>Carpeta de apoyos a eventos deportivos</t>
  </si>
  <si>
    <t>Carpeta de apoyos a deportistas</t>
  </si>
  <si>
    <t>Carpeta de actividades deportivas, difundidas, promovidas y apoyadas</t>
  </si>
  <si>
    <t>Los ciudadanos muestras interes en realizar actividad fisica/ Contar con el presupuesto asignado en tiempo y forma</t>
  </si>
  <si>
    <t>La ciudadania acude a participar / Contar con el presupuesto asignado en tiempo y forma</t>
  </si>
  <si>
    <t xml:space="preserve">Bitacora de registros / personas activas a las unidades deportivas </t>
  </si>
  <si>
    <t>Contar con el presupuesto asignado en tiempo y forma/Los ciudadanos muestran interes en realizar actividad fisica</t>
  </si>
  <si>
    <t xml:space="preserve"> Acumulable</t>
  </si>
  <si>
    <t>Anual</t>
  </si>
  <si>
    <t>Apoyo</t>
  </si>
  <si>
    <t>Tasa de variación de la calificación de la calidad de los servicios públicos municipales</t>
  </si>
  <si>
    <t>Indice de percepción de la calidad de los servicios públicos municipales https://isaf.gob.mx/encuestas/</t>
  </si>
  <si>
    <t>Contar con el presupuesto oportuno para cumplir las metas programadas</t>
  </si>
  <si>
    <t xml:space="preserve">indice de calificacion de calidad de los servicios 2020 </t>
  </si>
  <si>
    <t>Alumbrado público</t>
  </si>
  <si>
    <t>Recolección de basura</t>
  </si>
  <si>
    <t>Limpieza de calles y areas públicas</t>
  </si>
  <si>
    <t xml:space="preserve">Parques y jardines </t>
  </si>
  <si>
    <t>Sumatoria</t>
  </si>
  <si>
    <t>Promedio</t>
  </si>
  <si>
    <t>Medir el Porcentaje de la calidad de los servicio públicos municipales según encuesta de ISAF</t>
  </si>
  <si>
    <t xml:space="preserve">Anual </t>
  </si>
  <si>
    <t>Indice de calidad de los servicios evaluación actual ISAF</t>
  </si>
  <si>
    <t>Indice de calidad</t>
  </si>
  <si>
    <t>Indice de calidad de los servicios evaluación anterior ISAF</t>
  </si>
  <si>
    <t xml:space="preserve">Los habitantes del municipio realizan regularmente suficientes actividades físicas y deportivas </t>
  </si>
  <si>
    <t>Eventos deportivos organizados</t>
  </si>
  <si>
    <t>Eventos diversos relacionados al deporte apoyados</t>
  </si>
  <si>
    <t>Bitacora de registros/personas que reciben material deportivo</t>
  </si>
  <si>
    <t>Nuevos espacios deportivos creados</t>
  </si>
  <si>
    <t>Cursos de capacitación y actualización realizados</t>
  </si>
  <si>
    <t>Cursos de capacitación y actualización programados a realizar</t>
  </si>
  <si>
    <t>(Cursos de capacitación y actualización realizados/Cursos de capacitación y actualización programados a realizar)*100</t>
  </si>
  <si>
    <t>(Eventos deportivos organizados/Eventos deportivos programados a organizar)*100</t>
  </si>
  <si>
    <t>Eventos deportivos programados a organizar</t>
  </si>
  <si>
    <t>(Deportistas apoyados con recursos económicos/Deportistas programados a apoyar con recursos económicos)*100</t>
  </si>
  <si>
    <t>Deportistas apoyados con recursos económicos</t>
  </si>
  <si>
    <t>Deportistas programados a apoyar con recursos económicos</t>
  </si>
  <si>
    <t>(Nuevos espacios deportivos creados/Nuevos espacios deportivos programados a crear)*100</t>
  </si>
  <si>
    <t>Nuevos espacios deportivos programados a crear</t>
  </si>
  <si>
    <t>(Servicios de rehabilitación a áreas deportivas realizados/Servicios de rehabilitación a áreas deportivas programados a realizar)*100</t>
  </si>
  <si>
    <t>Servicios de rehabilitación a áreas deportivas realizados</t>
  </si>
  <si>
    <t>Servicios de rehabilitación a áreas deportivas programados a realizar</t>
  </si>
  <si>
    <t>(Servicios de mantenimiento a espacios deportivos realizados/Servicios de mantenimiento a espacios deportivos programados a realizar)*100</t>
  </si>
  <si>
    <t>Servicios de mantenimiento a espacios deportivos realizados</t>
  </si>
  <si>
    <t>Servicios de mantenimiento a espacios deportivos programados a realizar</t>
  </si>
  <si>
    <t>Capacitación y actualización de entrenadores</t>
  </si>
  <si>
    <t>Organización de eventos deportivos</t>
  </si>
  <si>
    <t>Apoyo a eventos diversos relacionados al deporte</t>
  </si>
  <si>
    <t>Entrega de apoyos económicos a deportistas</t>
  </si>
  <si>
    <t>Creación de nuevos espacios deportivos</t>
  </si>
  <si>
    <t>Rehabilitación de áreas deportivas</t>
  </si>
  <si>
    <t>Adaptación de espacios deportivos</t>
  </si>
  <si>
    <t>Mantenimiento a espacios deportivos</t>
  </si>
  <si>
    <t>Porcentaje de cumplimiento de realización de cursos de capacitación y actualización a entrenadores</t>
  </si>
  <si>
    <t>Porcentaje de cumplimiento de organización de eventos deportivos</t>
  </si>
  <si>
    <t>Porcentaje de cumplimiento de entrega de apoyos económicos a deportistas</t>
  </si>
  <si>
    <t xml:space="preserve">Entrega de material deportivo como apoyo </t>
  </si>
  <si>
    <t>Porcentaje de cumplimiento de entrega de material deportivo como apoyo</t>
  </si>
  <si>
    <t>Porcentaje de cumplimiento de realización de servicios de rehabilitación a áreas deportivas</t>
  </si>
  <si>
    <t>Porcentaje de cumplimiento realización de servicios de adaptación de espacios deportivos</t>
  </si>
  <si>
    <t>Porcentaje de cumplimiento de realización de servicios de mantenimiento a espacios deportivos</t>
  </si>
  <si>
    <t>Mide que la realización de cursos se haya realizado conforme a lo programado</t>
  </si>
  <si>
    <t>Mide que la organización de eventos deportivos se haya realizado conforme a lo programado</t>
  </si>
  <si>
    <t>Porcentaje de cumplimiento de apoyo a eventos diversos relacionados al deporte</t>
  </si>
  <si>
    <t>Mide que el apoyo a eventos diversos relacionados al deporte se haya realizado conforme a lo programado</t>
  </si>
  <si>
    <t>(Eventos diversos relacionados al deporte apoyados/Eventos diversos relacionados al deporte programados a apoyar)*100</t>
  </si>
  <si>
    <t>Eventos diversos relacionados al deporte programados a apoyar</t>
  </si>
  <si>
    <t>Mide que la entrega de apoyos económicos se haya realizado conforme a lo programado</t>
  </si>
  <si>
    <t>Mide que la entrega de material deportivo se haya realizado conforme a lo programado</t>
  </si>
  <si>
    <t>(Apoyos con material deportivido entregados/Apoyos con material deportivo programados a entregar)*100</t>
  </si>
  <si>
    <t>Apoyos con material deportivido entregados</t>
  </si>
  <si>
    <t>Apoyos con material deportivo programados a entregar</t>
  </si>
  <si>
    <t>Porcentaje de cumplimiento de creación de nuevos espacios deportivos</t>
  </si>
  <si>
    <t>Mide que la creación de nuevos espacios deportivos se haya realizado conforme a lo programado</t>
  </si>
  <si>
    <t>Mide que la rehabilitación realizada a áreas deportivas se haya realizado conforme a lo programado</t>
  </si>
  <si>
    <t>Mide que la adaptación de espacios deportivos se hayan realizado conforme a lo programado</t>
  </si>
  <si>
    <t>(Servicios de adaptación de espacios deportivos realizados/Servicios de adaptación de espacios deportivos programados a realizar)*100</t>
  </si>
  <si>
    <t>Servicios de adaptación de espacios deportivos realizados</t>
  </si>
  <si>
    <t>Servicios de adaptación de espacios deportivos programados a realizar</t>
  </si>
  <si>
    <t>Mide que el mantenimiento a espacios deportivos se haya realizado conforme a lo programado</t>
  </si>
  <si>
    <t>Deportista</t>
  </si>
  <si>
    <t>Mide que los apoyos otorgados a ciudadanos para realizar actividades deportivas se hayan realizado conforme a lo programado</t>
  </si>
  <si>
    <t>(Apoyos otorgados a ciudadanos para realizar actividades deportivas/Apoyos solicitados por ciudadanos para realizar actividades deportivas)*100</t>
  </si>
  <si>
    <t>Apoyos otorgados a ciudadanos para realizar actividades deportivas</t>
  </si>
  <si>
    <t>Apoyos solicitados por ciudadanos para realizar actividades deportivas</t>
  </si>
  <si>
    <t xml:space="preserve">Porcentaje de cumplimiento de apoyos otorgados a ciudadanos para realizar actividades deportivas </t>
  </si>
  <si>
    <t>Porcentaje de cumplimiento de actividades deportivas difundidas, promovidas y apoyadas</t>
  </si>
  <si>
    <t>Mide que las actividades deportivas se hayan difundido, promovido y apoyado conforme a lo programado</t>
  </si>
  <si>
    <t>(Actividades deportivas difundidas, promovidas y apoyadas/Actividades deportivas programadas a difundir, promover y apoyar)*100</t>
  </si>
  <si>
    <t xml:space="preserve">Actividad </t>
  </si>
  <si>
    <t>Actividades deportivas programadas a difundir, promover y apoyar</t>
  </si>
  <si>
    <t>Mide que los espacios acondicionados con infraestructura y equipamiento se hayan realizado conforme a lo programado</t>
  </si>
  <si>
    <t>(Espacios acondicionados con infraestructura y equipamiento para la realizacion de actividades deportivas/Espacios programados a acondicionar con infraestructura y equipamiento para la realizacion de actividades deportivas)*100</t>
  </si>
  <si>
    <t>Espacios acondicionados con infraestructura y equipamiento para la realizacion de actividades deportivas</t>
  </si>
  <si>
    <t>Espacios programados a acondicionar con infraestructura y equipamiento para la realizacion de actividades deportivas</t>
  </si>
  <si>
    <t>((indice de calidad de los servicios evaluación actual - Indice de calidad de los servicios publicos evaluación anterior)/Índice de calidad de los servicios evaluación anterior)*100</t>
  </si>
  <si>
    <t>La calificación máxima posible es 100</t>
  </si>
  <si>
    <t>La calificación máxima posible es 100. Última evaluación publicada por ISAF del ejercicio 2019.</t>
  </si>
  <si>
    <t xml:space="preserve">FICHA TÉCNICA DE INDICADOR - EJERCICIO 2021  </t>
  </si>
  <si>
    <t>Nombre del programa</t>
  </si>
  <si>
    <t xml:space="preserve">MATRIZ DE INDICADORES PARA RESULTADOS - EJERCICIO 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</si>
</sst>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0.0"/>
    <numFmt numFmtId="167" formatCode="#,##0.00_ ;\-#,##0.00\ "/>
  </numFmts>
  <fonts count="16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>
      <alignment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5" fillId="7" borderId="3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/>
    </xf>
    <xf numFmtId="4" fontId="5" fillId="6" borderId="3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4" fontId="13" fillId="8" borderId="3" xfId="0" applyNumberFormat="1" applyFont="1" applyFill="1" applyBorder="1" applyAlignment="1">
      <alignment horizontal="center" vertical="center" wrapText="1"/>
    </xf>
    <xf numFmtId="164" fontId="13" fillId="8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left" vertical="center" wrapText="1"/>
    </xf>
    <xf numFmtId="4" fontId="13" fillId="9" borderId="3" xfId="0" applyNumberFormat="1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vertical="center"/>
    </xf>
    <xf numFmtId="0" fontId="8" fillId="0" borderId="3" xfId="1" applyNumberFormat="1" applyFont="1" applyFill="1" applyBorder="1" applyAlignment="1">
      <alignment vertical="center"/>
    </xf>
    <xf numFmtId="43" fontId="8" fillId="0" borderId="3" xfId="1" applyNumberFormat="1" applyFont="1" applyFill="1" applyBorder="1" applyAlignment="1">
      <alignment vertical="center"/>
    </xf>
    <xf numFmtId="167" fontId="8" fillId="2" borderId="3" xfId="2" applyNumberFormat="1" applyFont="1" applyFill="1" applyBorder="1" applyAlignment="1">
      <alignment vertical="center"/>
    </xf>
    <xf numFmtId="167" fontId="8" fillId="0" borderId="3" xfId="2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67" fontId="8" fillId="0" borderId="3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43" fontId="8" fillId="0" borderId="4" xfId="1" applyNumberFormat="1" applyFont="1" applyFill="1" applyBorder="1" applyAlignment="1">
      <alignment vertical="center"/>
    </xf>
    <xf numFmtId="43" fontId="8" fillId="0" borderId="6" xfId="1" applyNumberFormat="1" applyFont="1" applyFill="1" applyBorder="1" applyAlignment="1">
      <alignment vertical="center"/>
    </xf>
    <xf numFmtId="166" fontId="8" fillId="0" borderId="4" xfId="0" applyNumberFormat="1" applyFont="1" applyBorder="1" applyAlignment="1">
      <alignment horizontal="center" vertical="center" wrapText="1"/>
    </xf>
    <xf numFmtId="166" fontId="8" fillId="0" borderId="6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showGridLines="0" tabSelected="1" zoomScale="60" zoomScaleNormal="60" workbookViewId="0">
      <selection activeCell="B3" sqref="B3:I4"/>
    </sheetView>
  </sheetViews>
  <sheetFormatPr baseColWidth="10" defaultColWidth="11.453125" defaultRowHeight="13"/>
  <cols>
    <col min="1" max="1" width="21.54296875" style="2" customWidth="1"/>
    <col min="2" max="2" width="7" style="2" customWidth="1"/>
    <col min="3" max="3" width="5.81640625" style="2" customWidth="1"/>
    <col min="4" max="5" width="5.7265625" style="2" customWidth="1"/>
    <col min="6" max="6" width="7.7265625" style="2" customWidth="1"/>
    <col min="7" max="7" width="22.54296875" style="2" customWidth="1"/>
    <col min="8" max="8" width="6.81640625" style="2" customWidth="1"/>
    <col min="9" max="9" width="8.1796875" style="2" customWidth="1"/>
    <col min="10" max="10" width="19.1796875" style="2" customWidth="1"/>
    <col min="11" max="11" width="10.54296875" style="2" customWidth="1"/>
    <col min="12" max="12" width="7" style="2" customWidth="1"/>
    <col min="13" max="13" width="8.1796875" style="2" customWidth="1"/>
    <col min="14" max="14" width="11.81640625" style="2" customWidth="1"/>
    <col min="15" max="15" width="16.54296875" style="2" customWidth="1"/>
    <col min="16" max="16" width="54.1796875" style="2" customWidth="1"/>
    <col min="17" max="17" width="60.54296875" style="2" customWidth="1"/>
    <col min="18" max="16384" width="11.453125" style="2"/>
  </cols>
  <sheetData>
    <row r="1" spans="1:21" ht="60" customHeight="1">
      <c r="A1" s="114" t="s">
        <v>186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1"/>
    </row>
    <row r="2" spans="1:21" s="4" customFormat="1" ht="38.25" customHeight="1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3"/>
      <c r="T2" s="5"/>
      <c r="U2" s="5"/>
    </row>
    <row r="3" spans="1:21" s="4" customFormat="1" ht="34.5" customHeight="1">
      <c r="A3" s="65" t="s">
        <v>1</v>
      </c>
      <c r="B3" s="65" t="s">
        <v>185</v>
      </c>
      <c r="C3" s="65"/>
      <c r="D3" s="65"/>
      <c r="E3" s="65"/>
      <c r="F3" s="65"/>
      <c r="G3" s="65"/>
      <c r="H3" s="65"/>
      <c r="I3" s="65"/>
      <c r="J3" s="65" t="s">
        <v>10</v>
      </c>
      <c r="K3" s="65"/>
      <c r="L3" s="65"/>
      <c r="M3" s="65"/>
      <c r="N3" s="65"/>
      <c r="O3" s="65" t="s">
        <v>9</v>
      </c>
      <c r="P3" s="65"/>
      <c r="Q3" s="65"/>
      <c r="R3" s="3"/>
      <c r="T3" s="5"/>
      <c r="U3" s="5"/>
    </row>
    <row r="4" spans="1:21" s="4" customFormat="1" ht="32.25" customHeight="1">
      <c r="A4" s="65"/>
      <c r="B4" s="65"/>
      <c r="C4" s="65"/>
      <c r="D4" s="65"/>
      <c r="E4" s="65"/>
      <c r="F4" s="65"/>
      <c r="G4" s="65"/>
      <c r="H4" s="65"/>
      <c r="I4" s="65"/>
      <c r="J4" s="11" t="s">
        <v>3</v>
      </c>
      <c r="K4" s="65" t="s">
        <v>2</v>
      </c>
      <c r="L4" s="65"/>
      <c r="M4" s="65"/>
      <c r="N4" s="65"/>
      <c r="O4" s="11" t="s">
        <v>1</v>
      </c>
      <c r="P4" s="65" t="s">
        <v>2</v>
      </c>
      <c r="Q4" s="65"/>
      <c r="R4" s="3"/>
      <c r="T4" s="5"/>
      <c r="U4" s="5"/>
    </row>
    <row r="5" spans="1:21" s="31" customFormat="1" ht="63.65" customHeight="1">
      <c r="A5" s="38" t="s">
        <v>59</v>
      </c>
      <c r="B5" s="68" t="s">
        <v>60</v>
      </c>
      <c r="C5" s="68"/>
      <c r="D5" s="68"/>
      <c r="E5" s="68"/>
      <c r="F5" s="68"/>
      <c r="G5" s="68"/>
      <c r="H5" s="68"/>
      <c r="I5" s="68"/>
      <c r="J5" s="37" t="s">
        <v>61</v>
      </c>
      <c r="K5" s="69" t="s">
        <v>62</v>
      </c>
      <c r="L5" s="69"/>
      <c r="M5" s="69"/>
      <c r="N5" s="69"/>
      <c r="O5" s="38" t="s">
        <v>63</v>
      </c>
      <c r="P5" s="70" t="s">
        <v>64</v>
      </c>
      <c r="Q5" s="70"/>
      <c r="T5" s="32"/>
      <c r="U5" s="32"/>
    </row>
    <row r="6" spans="1:21" s="23" customFormat="1" ht="50.25" customHeight="1">
      <c r="A6" s="71" t="s">
        <v>14</v>
      </c>
      <c r="B6" s="71"/>
      <c r="C6" s="71"/>
      <c r="D6" s="71"/>
      <c r="E6" s="71"/>
      <c r="F6" s="71"/>
      <c r="G6" s="64" t="s">
        <v>65</v>
      </c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1" s="4" customFormat="1" ht="16.5" customHeight="1">
      <c r="A7" s="65" t="s">
        <v>4</v>
      </c>
      <c r="B7" s="65" t="s">
        <v>5</v>
      </c>
      <c r="C7" s="65"/>
      <c r="D7" s="65"/>
      <c r="E7" s="65"/>
      <c r="F7" s="65"/>
      <c r="G7" s="65"/>
      <c r="H7" s="65" t="s">
        <v>6</v>
      </c>
      <c r="I7" s="65"/>
      <c r="J7" s="65"/>
      <c r="K7" s="65"/>
      <c r="L7" s="65"/>
      <c r="M7" s="65"/>
      <c r="N7" s="65"/>
      <c r="O7" s="65"/>
      <c r="P7" s="65" t="s">
        <v>37</v>
      </c>
      <c r="Q7" s="65" t="s">
        <v>38</v>
      </c>
    </row>
    <row r="8" spans="1:21" s="4" customFormat="1" ht="19.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</row>
    <row r="9" spans="1:21" s="4" customFormat="1" ht="26.25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</row>
    <row r="10" spans="1:21" s="4" customFormat="1" ht="95.25" customHeight="1">
      <c r="A10" s="30" t="s">
        <v>8</v>
      </c>
      <c r="B10" s="81" t="s">
        <v>66</v>
      </c>
      <c r="C10" s="81"/>
      <c r="D10" s="81"/>
      <c r="E10" s="81"/>
      <c r="F10" s="81"/>
      <c r="G10" s="81"/>
      <c r="H10" s="72" t="s">
        <v>95</v>
      </c>
      <c r="I10" s="73"/>
      <c r="J10" s="73"/>
      <c r="K10" s="73"/>
      <c r="L10" s="73"/>
      <c r="M10" s="73"/>
      <c r="N10" s="73"/>
      <c r="O10" s="74"/>
      <c r="P10" s="51" t="s">
        <v>96</v>
      </c>
      <c r="Q10" s="51" t="s">
        <v>97</v>
      </c>
    </row>
    <row r="11" spans="1:21" s="49" customFormat="1" ht="65.150000000000006" customHeight="1">
      <c r="A11" s="46" t="s">
        <v>69</v>
      </c>
      <c r="B11" s="83" t="s">
        <v>110</v>
      </c>
      <c r="C11" s="83"/>
      <c r="D11" s="83"/>
      <c r="E11" s="83"/>
      <c r="F11" s="83"/>
      <c r="G11" s="83"/>
      <c r="H11" s="75" t="s">
        <v>171</v>
      </c>
      <c r="I11" s="76"/>
      <c r="J11" s="76"/>
      <c r="K11" s="76"/>
      <c r="L11" s="76"/>
      <c r="M11" s="76"/>
      <c r="N11" s="76"/>
      <c r="O11" s="77"/>
      <c r="P11" s="47" t="s">
        <v>90</v>
      </c>
      <c r="Q11" s="48" t="s">
        <v>88</v>
      </c>
    </row>
    <row r="12" spans="1:21" s="4" customFormat="1" ht="75.75" customHeight="1">
      <c r="A12" s="29" t="s">
        <v>73</v>
      </c>
      <c r="B12" s="82" t="s">
        <v>67</v>
      </c>
      <c r="C12" s="82"/>
      <c r="D12" s="82"/>
      <c r="E12" s="82"/>
      <c r="F12" s="82"/>
      <c r="G12" s="82"/>
      <c r="H12" s="78" t="s">
        <v>172</v>
      </c>
      <c r="I12" s="79"/>
      <c r="J12" s="79"/>
      <c r="K12" s="79"/>
      <c r="L12" s="79"/>
      <c r="M12" s="79"/>
      <c r="N12" s="79"/>
      <c r="O12" s="80"/>
      <c r="P12" s="44" t="s">
        <v>87</v>
      </c>
      <c r="Q12" s="45" t="s">
        <v>89</v>
      </c>
    </row>
    <row r="13" spans="1:21" s="4" customFormat="1" ht="73" customHeight="1">
      <c r="A13" s="28" t="s">
        <v>49</v>
      </c>
      <c r="B13" s="60" t="s">
        <v>131</v>
      </c>
      <c r="C13" s="60"/>
      <c r="D13" s="60"/>
      <c r="E13" s="60"/>
      <c r="F13" s="60"/>
      <c r="G13" s="60"/>
      <c r="H13" s="61" t="s">
        <v>139</v>
      </c>
      <c r="I13" s="62"/>
      <c r="J13" s="62"/>
      <c r="K13" s="62"/>
      <c r="L13" s="62"/>
      <c r="M13" s="62"/>
      <c r="N13" s="62"/>
      <c r="O13" s="63"/>
      <c r="P13" s="41" t="s">
        <v>83</v>
      </c>
      <c r="Q13" s="42" t="s">
        <v>82</v>
      </c>
    </row>
    <row r="14" spans="1:21" s="4" customFormat="1" ht="77.150000000000006" customHeight="1">
      <c r="A14" s="28" t="s">
        <v>50</v>
      </c>
      <c r="B14" s="60" t="s">
        <v>132</v>
      </c>
      <c r="C14" s="60"/>
      <c r="D14" s="60"/>
      <c r="E14" s="60"/>
      <c r="F14" s="60"/>
      <c r="G14" s="60"/>
      <c r="H14" s="61" t="s">
        <v>140</v>
      </c>
      <c r="I14" s="62"/>
      <c r="J14" s="62"/>
      <c r="K14" s="62"/>
      <c r="L14" s="62"/>
      <c r="M14" s="62"/>
      <c r="N14" s="62"/>
      <c r="O14" s="63"/>
      <c r="P14" s="41" t="s">
        <v>84</v>
      </c>
      <c r="Q14" s="42" t="s">
        <v>91</v>
      </c>
    </row>
    <row r="15" spans="1:21" s="4" customFormat="1" ht="77.150000000000006" customHeight="1">
      <c r="A15" s="28" t="s">
        <v>53</v>
      </c>
      <c r="B15" s="60" t="s">
        <v>133</v>
      </c>
      <c r="C15" s="60"/>
      <c r="D15" s="60"/>
      <c r="E15" s="60"/>
      <c r="F15" s="60"/>
      <c r="G15" s="60"/>
      <c r="H15" s="61" t="s">
        <v>149</v>
      </c>
      <c r="I15" s="62"/>
      <c r="J15" s="62"/>
      <c r="K15" s="62"/>
      <c r="L15" s="62"/>
      <c r="M15" s="62"/>
      <c r="N15" s="62"/>
      <c r="O15" s="63"/>
      <c r="P15" s="41" t="s">
        <v>85</v>
      </c>
      <c r="Q15" s="42" t="s">
        <v>91</v>
      </c>
    </row>
    <row r="16" spans="1:21" s="4" customFormat="1" ht="77.150000000000006" customHeight="1">
      <c r="A16" s="28" t="s">
        <v>54</v>
      </c>
      <c r="B16" s="60" t="s">
        <v>134</v>
      </c>
      <c r="C16" s="60"/>
      <c r="D16" s="60"/>
      <c r="E16" s="60"/>
      <c r="F16" s="60"/>
      <c r="G16" s="60"/>
      <c r="H16" s="61" t="s">
        <v>141</v>
      </c>
      <c r="I16" s="62"/>
      <c r="J16" s="62"/>
      <c r="K16" s="62"/>
      <c r="L16" s="62"/>
      <c r="M16" s="62"/>
      <c r="N16" s="62"/>
      <c r="O16" s="63"/>
      <c r="P16" s="41" t="s">
        <v>86</v>
      </c>
      <c r="Q16" s="42" t="s">
        <v>91</v>
      </c>
    </row>
    <row r="17" spans="1:17" s="4" customFormat="1" ht="77.150000000000006" customHeight="1">
      <c r="A17" s="28" t="s">
        <v>55</v>
      </c>
      <c r="B17" s="60" t="s">
        <v>142</v>
      </c>
      <c r="C17" s="60"/>
      <c r="D17" s="60"/>
      <c r="E17" s="60"/>
      <c r="F17" s="60"/>
      <c r="G17" s="60"/>
      <c r="H17" s="61" t="s">
        <v>143</v>
      </c>
      <c r="I17" s="62"/>
      <c r="J17" s="62"/>
      <c r="K17" s="62"/>
      <c r="L17" s="62"/>
      <c r="M17" s="62"/>
      <c r="N17" s="62"/>
      <c r="O17" s="63"/>
      <c r="P17" s="41" t="s">
        <v>113</v>
      </c>
      <c r="Q17" s="42" t="s">
        <v>91</v>
      </c>
    </row>
    <row r="18" spans="1:17" s="4" customFormat="1" ht="85.5" customHeight="1">
      <c r="A18" s="29" t="s">
        <v>13</v>
      </c>
      <c r="B18" s="82" t="s">
        <v>68</v>
      </c>
      <c r="C18" s="82"/>
      <c r="D18" s="82"/>
      <c r="E18" s="82"/>
      <c r="F18" s="82"/>
      <c r="G18" s="82"/>
      <c r="H18" s="78" t="s">
        <v>76</v>
      </c>
      <c r="I18" s="79"/>
      <c r="J18" s="79"/>
      <c r="K18" s="79"/>
      <c r="L18" s="79"/>
      <c r="M18" s="79"/>
      <c r="N18" s="79"/>
      <c r="O18" s="80"/>
      <c r="P18" s="44" t="s">
        <v>77</v>
      </c>
      <c r="Q18" s="45" t="s">
        <v>82</v>
      </c>
    </row>
    <row r="19" spans="1:17" s="4" customFormat="1" ht="69" customHeight="1">
      <c r="A19" s="28" t="s">
        <v>51</v>
      </c>
      <c r="B19" s="60" t="s">
        <v>135</v>
      </c>
      <c r="C19" s="60"/>
      <c r="D19" s="60"/>
      <c r="E19" s="60"/>
      <c r="F19" s="60"/>
      <c r="G19" s="60"/>
      <c r="H19" s="61" t="s">
        <v>158</v>
      </c>
      <c r="I19" s="62"/>
      <c r="J19" s="62"/>
      <c r="K19" s="62"/>
      <c r="L19" s="62"/>
      <c r="M19" s="62"/>
      <c r="N19" s="62"/>
      <c r="O19" s="63"/>
      <c r="P19" s="41" t="s">
        <v>78</v>
      </c>
      <c r="Q19" s="42" t="s">
        <v>82</v>
      </c>
    </row>
    <row r="20" spans="1:17" s="4" customFormat="1" ht="55" customHeight="1">
      <c r="A20" s="28" t="s">
        <v>52</v>
      </c>
      <c r="B20" s="60" t="s">
        <v>136</v>
      </c>
      <c r="C20" s="60"/>
      <c r="D20" s="60"/>
      <c r="E20" s="60"/>
      <c r="F20" s="60"/>
      <c r="G20" s="60"/>
      <c r="H20" s="61" t="s">
        <v>144</v>
      </c>
      <c r="I20" s="62"/>
      <c r="J20" s="62"/>
      <c r="K20" s="62"/>
      <c r="L20" s="62"/>
      <c r="M20" s="62"/>
      <c r="N20" s="62"/>
      <c r="O20" s="63"/>
      <c r="P20" s="41" t="s">
        <v>79</v>
      </c>
      <c r="Q20" s="42" t="s">
        <v>82</v>
      </c>
    </row>
    <row r="21" spans="1:17" s="4" customFormat="1" ht="55" customHeight="1">
      <c r="A21" s="28" t="s">
        <v>56</v>
      </c>
      <c r="B21" s="60" t="s">
        <v>137</v>
      </c>
      <c r="C21" s="60"/>
      <c r="D21" s="60"/>
      <c r="E21" s="60"/>
      <c r="F21" s="60"/>
      <c r="G21" s="60"/>
      <c r="H21" s="61" t="s">
        <v>145</v>
      </c>
      <c r="I21" s="62"/>
      <c r="J21" s="62"/>
      <c r="K21" s="62"/>
      <c r="L21" s="62"/>
      <c r="M21" s="62"/>
      <c r="N21" s="62"/>
      <c r="O21" s="63"/>
      <c r="P21" s="41" t="s">
        <v>80</v>
      </c>
      <c r="Q21" s="42" t="s">
        <v>82</v>
      </c>
    </row>
    <row r="22" spans="1:17" s="4" customFormat="1" ht="55" customHeight="1">
      <c r="A22" s="28" t="s">
        <v>57</v>
      </c>
      <c r="B22" s="60" t="s">
        <v>138</v>
      </c>
      <c r="C22" s="60"/>
      <c r="D22" s="60"/>
      <c r="E22" s="60"/>
      <c r="F22" s="60"/>
      <c r="G22" s="60"/>
      <c r="H22" s="61" t="s">
        <v>146</v>
      </c>
      <c r="I22" s="62"/>
      <c r="J22" s="62"/>
      <c r="K22" s="62"/>
      <c r="L22" s="62"/>
      <c r="M22" s="62"/>
      <c r="N22" s="62"/>
      <c r="O22" s="63"/>
      <c r="P22" s="41" t="s">
        <v>81</v>
      </c>
      <c r="Q22" s="42" t="s">
        <v>82</v>
      </c>
    </row>
    <row r="23" spans="1:17" s="4" customFormat="1" ht="12.75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ht="12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ht="12.75" customHeight="1">
      <c r="A25" s="8"/>
      <c r="B25" s="8"/>
      <c r="C25" s="8"/>
      <c r="D25" s="8"/>
      <c r="E25" s="8"/>
      <c r="F25" s="57" t="s">
        <v>11</v>
      </c>
      <c r="G25" s="57"/>
      <c r="H25" s="57"/>
      <c r="I25" s="8"/>
      <c r="J25" s="8"/>
      <c r="K25" s="8"/>
      <c r="L25" s="8"/>
      <c r="M25" s="8"/>
      <c r="N25" s="8"/>
      <c r="O25" s="57" t="s">
        <v>12</v>
      </c>
      <c r="P25" s="57"/>
      <c r="Q25" s="8"/>
    </row>
    <row r="26" spans="1:17" ht="13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>
      <c r="A28" s="8"/>
      <c r="B28" s="8"/>
      <c r="C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>
      <c r="A29" s="8"/>
      <c r="B29" s="8"/>
      <c r="C29" s="8"/>
      <c r="D29" s="9"/>
      <c r="E29" s="9"/>
      <c r="F29" s="9"/>
      <c r="G29" s="9"/>
      <c r="H29" s="9"/>
      <c r="I29" s="9"/>
      <c r="J29" s="8"/>
      <c r="K29" s="8"/>
      <c r="L29" s="8"/>
      <c r="M29" s="8"/>
      <c r="N29" s="8"/>
      <c r="O29" s="9"/>
      <c r="P29" s="9"/>
      <c r="Q29" s="8"/>
    </row>
    <row r="30" spans="1:17" ht="15.5">
      <c r="A30" s="8"/>
      <c r="B30" s="8"/>
      <c r="C30" s="8"/>
      <c r="D30" s="8"/>
      <c r="E30" s="8"/>
      <c r="F30" s="58"/>
      <c r="G30" s="5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>
      <c r="A31" s="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</row>
    <row r="34" spans="1:17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</row>
    <row r="36" spans="1:17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</sheetData>
  <mergeCells count="47">
    <mergeCell ref="B16:G16"/>
    <mergeCell ref="H16:O16"/>
    <mergeCell ref="B17:G17"/>
    <mergeCell ref="H17:O17"/>
    <mergeCell ref="H18:O18"/>
    <mergeCell ref="B18:G18"/>
    <mergeCell ref="H10:O10"/>
    <mergeCell ref="H11:O11"/>
    <mergeCell ref="H12:O12"/>
    <mergeCell ref="H13:O13"/>
    <mergeCell ref="B10:G10"/>
    <mergeCell ref="B12:G12"/>
    <mergeCell ref="B13:G13"/>
    <mergeCell ref="B11:G11"/>
    <mergeCell ref="B14:G14"/>
    <mergeCell ref="H14:O14"/>
    <mergeCell ref="B15:G15"/>
    <mergeCell ref="H15:O15"/>
    <mergeCell ref="A1:Q1"/>
    <mergeCell ref="A2:Q2"/>
    <mergeCell ref="A3:A4"/>
    <mergeCell ref="B3:I4"/>
    <mergeCell ref="J3:N3"/>
    <mergeCell ref="O3:Q3"/>
    <mergeCell ref="K4:N4"/>
    <mergeCell ref="P4:Q4"/>
    <mergeCell ref="B5:I5"/>
    <mergeCell ref="K5:N5"/>
    <mergeCell ref="P5:Q5"/>
    <mergeCell ref="A6:F6"/>
    <mergeCell ref="G6:Q6"/>
    <mergeCell ref="A7:A9"/>
    <mergeCell ref="B7:G9"/>
    <mergeCell ref="P7:P9"/>
    <mergeCell ref="Q7:Q9"/>
    <mergeCell ref="H7:O9"/>
    <mergeCell ref="O25:P25"/>
    <mergeCell ref="F30:G30"/>
    <mergeCell ref="B19:G19"/>
    <mergeCell ref="F25:H25"/>
    <mergeCell ref="B20:G20"/>
    <mergeCell ref="B21:G21"/>
    <mergeCell ref="B22:G22"/>
    <mergeCell ref="H22:O22"/>
    <mergeCell ref="H19:O19"/>
    <mergeCell ref="H20:O20"/>
    <mergeCell ref="H21:O21"/>
  </mergeCells>
  <printOptions horizontalCentered="1"/>
  <pageMargins left="0.23622047244094491" right="0.23622047244094491" top="0.74803149606299213" bottom="0.74803149606299213" header="0.31496062992125984" footer="0.31496062992125984"/>
  <pageSetup scale="32" orientation="landscape" horizontalDpi="1200" verticalDpi="1200" r:id="rId1"/>
  <headerFooter>
    <oddHeader>Página &amp;P</oddHeader>
  </headerFooter>
  <rowBreaks count="2" manualBreakCount="2">
    <brk id="17" max="16383" man="1"/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4"/>
  <sheetViews>
    <sheetView showGridLines="0" topLeftCell="A1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48" customHeight="1">
      <c r="A12" s="71" t="s">
        <v>2</v>
      </c>
      <c r="B12" s="71"/>
      <c r="C12" s="71"/>
      <c r="D12" s="89" t="str">
        <f>+MIR!H18</f>
        <v>Porcentaje de espacios acondicionados con infraestructura y equipamiento para la realizacion de actividades deportivas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177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74.25" customHeight="1">
      <c r="A14" s="71" t="s">
        <v>7</v>
      </c>
      <c r="B14" s="71"/>
      <c r="C14" s="71"/>
      <c r="D14" s="91" t="s">
        <v>178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93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+MIR!A18</f>
        <v>Componente 2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+MIR!B18</f>
        <v>Espacios acondicionados con la infraestructura y equipamiento para la realización de actividades deportivas y de esparcimiento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88" customHeight="1">
      <c r="A23" s="96" t="s">
        <v>179</v>
      </c>
      <c r="B23" s="96"/>
      <c r="C23" s="96"/>
      <c r="D23" s="96"/>
      <c r="E23" s="96"/>
      <c r="F23" s="107" t="s">
        <v>74</v>
      </c>
      <c r="G23" s="107"/>
      <c r="H23" s="107" t="s">
        <v>75</v>
      </c>
      <c r="I23" s="107"/>
      <c r="J23" s="43"/>
      <c r="K23" s="43"/>
      <c r="L23" s="43"/>
      <c r="M23" s="43">
        <v>4</v>
      </c>
      <c r="N23" s="113">
        <v>30</v>
      </c>
      <c r="O23" s="113"/>
      <c r="P23" s="108"/>
      <c r="Q23" s="108"/>
    </row>
    <row r="24" spans="1:17" s="39" customFormat="1" ht="94.5" customHeight="1">
      <c r="A24" s="96" t="s">
        <v>180</v>
      </c>
      <c r="B24" s="96"/>
      <c r="C24" s="96"/>
      <c r="D24" s="96"/>
      <c r="E24" s="96"/>
      <c r="F24" s="107" t="s">
        <v>74</v>
      </c>
      <c r="G24" s="107"/>
      <c r="H24" s="107" t="s">
        <v>75</v>
      </c>
      <c r="I24" s="107"/>
      <c r="J24" s="43"/>
      <c r="K24" s="43"/>
      <c r="L24" s="43"/>
      <c r="M24" s="43">
        <v>4</v>
      </c>
      <c r="N24" s="113">
        <f>SUM(J24:M24)</f>
        <v>4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/>
      <c r="K25" s="40"/>
      <c r="L25" s="40"/>
      <c r="M25" s="40">
        <f>+M23/M24*100</f>
        <v>100</v>
      </c>
      <c r="N25" s="110">
        <f t="shared" ref="N25:O25" si="0">+N23/N24*100</f>
        <v>750</v>
      </c>
      <c r="O25" s="110" t="e">
        <f t="shared" si="0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4"/>
  <sheetViews>
    <sheetView showGridLines="0" topLeftCell="A1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+MIR!H19</f>
        <v>Porcentaje de cumplimiento de creación de nuevos espacios deportivos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159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1.5" customHeight="1">
      <c r="A14" s="71" t="s">
        <v>7</v>
      </c>
      <c r="B14" s="71"/>
      <c r="C14" s="71"/>
      <c r="D14" s="91" t="s">
        <v>123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+MIR!A19</f>
        <v>Actividad 2.1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+MIR!B19</f>
        <v>Creación de nuevos espacios deportivos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39.75" customHeight="1">
      <c r="A23" s="96" t="s">
        <v>114</v>
      </c>
      <c r="B23" s="96"/>
      <c r="C23" s="96"/>
      <c r="D23" s="96"/>
      <c r="E23" s="96"/>
      <c r="F23" s="108" t="s">
        <v>71</v>
      </c>
      <c r="G23" s="108"/>
      <c r="H23" s="108" t="s">
        <v>45</v>
      </c>
      <c r="I23" s="108"/>
      <c r="J23" s="43">
        <v>1</v>
      </c>
      <c r="K23" s="43">
        <v>1</v>
      </c>
      <c r="L23" s="43">
        <v>1</v>
      </c>
      <c r="M23" s="43">
        <v>1</v>
      </c>
      <c r="N23" s="113">
        <f>SUM(J23:M23)</f>
        <v>4</v>
      </c>
      <c r="O23" s="113"/>
      <c r="P23" s="108"/>
      <c r="Q23" s="108"/>
    </row>
    <row r="24" spans="1:17" s="39" customFormat="1" ht="47.25" customHeight="1">
      <c r="A24" s="96" t="s">
        <v>124</v>
      </c>
      <c r="B24" s="96"/>
      <c r="C24" s="96"/>
      <c r="D24" s="96"/>
      <c r="E24" s="96"/>
      <c r="F24" s="108" t="s">
        <v>71</v>
      </c>
      <c r="G24" s="108"/>
      <c r="H24" s="108" t="s">
        <v>45</v>
      </c>
      <c r="I24" s="108"/>
      <c r="J24" s="43">
        <v>1</v>
      </c>
      <c r="K24" s="43">
        <v>1</v>
      </c>
      <c r="L24" s="43">
        <v>1</v>
      </c>
      <c r="M24" s="43">
        <v>1</v>
      </c>
      <c r="N24" s="113">
        <f>SUM(J24:M24)</f>
        <v>4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 t="shared" ref="J25:M25" si="0">+J23/J24*100</f>
        <v>100</v>
      </c>
      <c r="K25" s="40">
        <f t="shared" si="0"/>
        <v>100</v>
      </c>
      <c r="L25" s="40">
        <f t="shared" si="0"/>
        <v>100</v>
      </c>
      <c r="M25" s="40">
        <f t="shared" si="0"/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+MIR!H20</f>
        <v>Porcentaje de cumplimiento de realización de servicios de rehabilitación a áreas deportivas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160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51.75" customHeight="1">
      <c r="A14" s="71" t="s">
        <v>7</v>
      </c>
      <c r="B14" s="71"/>
      <c r="C14" s="71"/>
      <c r="D14" s="91" t="s">
        <v>125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+MIR!A20</f>
        <v>Actividad 2.2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+MIR!B20</f>
        <v>Rehabilitación de áreas deportivas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63" customHeight="1">
      <c r="A23" s="96" t="s">
        <v>126</v>
      </c>
      <c r="B23" s="96"/>
      <c r="C23" s="96"/>
      <c r="D23" s="96"/>
      <c r="E23" s="96"/>
      <c r="F23" s="108" t="s">
        <v>72</v>
      </c>
      <c r="G23" s="108"/>
      <c r="H23" s="108" t="s">
        <v>45</v>
      </c>
      <c r="I23" s="108"/>
      <c r="J23" s="43">
        <v>4</v>
      </c>
      <c r="K23" s="43">
        <v>4</v>
      </c>
      <c r="L23" s="43">
        <v>4</v>
      </c>
      <c r="M23" s="43">
        <v>4</v>
      </c>
      <c r="N23" s="113">
        <f>SUM(J23:M23)</f>
        <v>16</v>
      </c>
      <c r="O23" s="113"/>
      <c r="P23" s="108"/>
      <c r="Q23" s="108"/>
    </row>
    <row r="24" spans="1:17" s="39" customFormat="1" ht="63" customHeight="1">
      <c r="A24" s="96" t="s">
        <v>127</v>
      </c>
      <c r="B24" s="96"/>
      <c r="C24" s="96"/>
      <c r="D24" s="96"/>
      <c r="E24" s="96"/>
      <c r="F24" s="108" t="s">
        <v>72</v>
      </c>
      <c r="G24" s="108"/>
      <c r="H24" s="108" t="s">
        <v>45</v>
      </c>
      <c r="I24" s="108"/>
      <c r="J24" s="43">
        <v>4</v>
      </c>
      <c r="K24" s="43">
        <v>4</v>
      </c>
      <c r="L24" s="43">
        <v>4</v>
      </c>
      <c r="M24" s="43">
        <v>4</v>
      </c>
      <c r="N24" s="113">
        <f>SUM(J24:M24)</f>
        <v>16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+MIR!H21</f>
        <v>Porcentaje de cumplimiento realización de servicios de adaptación de espacios deportivos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161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8.65" customHeight="1">
      <c r="A14" s="71" t="s">
        <v>7</v>
      </c>
      <c r="B14" s="71"/>
      <c r="C14" s="71"/>
      <c r="D14" s="91" t="s">
        <v>162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+MIR!A21</f>
        <v>Actividad 2.3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+MIR!B21</f>
        <v>Adaptación de espacios deportivos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55.5" customHeight="1">
      <c r="A23" s="96" t="s">
        <v>163</v>
      </c>
      <c r="B23" s="96"/>
      <c r="C23" s="96"/>
      <c r="D23" s="96"/>
      <c r="E23" s="96"/>
      <c r="F23" s="108" t="s">
        <v>72</v>
      </c>
      <c r="G23" s="108"/>
      <c r="H23" s="108" t="s">
        <v>45</v>
      </c>
      <c r="I23" s="108"/>
      <c r="J23" s="43">
        <v>1</v>
      </c>
      <c r="K23" s="43">
        <v>1</v>
      </c>
      <c r="L23" s="43">
        <v>1</v>
      </c>
      <c r="M23" s="43">
        <v>1</v>
      </c>
      <c r="N23" s="113">
        <f>SUM(J23:M23)</f>
        <v>4</v>
      </c>
      <c r="O23" s="113"/>
      <c r="P23" s="108"/>
      <c r="Q23" s="108"/>
    </row>
    <row r="24" spans="1:17" s="39" customFormat="1" ht="55.5" customHeight="1">
      <c r="A24" s="96" t="s">
        <v>164</v>
      </c>
      <c r="B24" s="96"/>
      <c r="C24" s="96"/>
      <c r="D24" s="96"/>
      <c r="E24" s="96"/>
      <c r="F24" s="108" t="s">
        <v>72</v>
      </c>
      <c r="G24" s="108"/>
      <c r="H24" s="108" t="s">
        <v>45</v>
      </c>
      <c r="I24" s="108"/>
      <c r="J24" s="43">
        <v>1</v>
      </c>
      <c r="K24" s="43">
        <v>1</v>
      </c>
      <c r="L24" s="43">
        <v>1</v>
      </c>
      <c r="M24" s="43">
        <v>1</v>
      </c>
      <c r="N24" s="113">
        <f>SUM(J24:M24)</f>
        <v>4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 t="shared" ref="J25:M25" si="0">+J23/J24*100</f>
        <v>100</v>
      </c>
      <c r="K25" s="40">
        <f t="shared" si="0"/>
        <v>100</v>
      </c>
      <c r="L25" s="40">
        <f t="shared" si="0"/>
        <v>100</v>
      </c>
      <c r="M25" s="40">
        <f t="shared" si="0"/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34"/>
  <sheetViews>
    <sheetView showGridLines="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+MIR!H22</f>
        <v>Porcentaje de cumplimiento de realización de servicios de mantenimiento a espacios deportivos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165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7.5" customHeight="1">
      <c r="A14" s="71" t="s">
        <v>7</v>
      </c>
      <c r="B14" s="71"/>
      <c r="C14" s="71"/>
      <c r="D14" s="91" t="s">
        <v>128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+MIR!A22</f>
        <v>Actividad 2.4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+MIR!B22</f>
        <v>Mantenimiento a espacios deportivos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63.65" customHeight="1">
      <c r="A23" s="96" t="s">
        <v>129</v>
      </c>
      <c r="B23" s="96"/>
      <c r="C23" s="96"/>
      <c r="D23" s="96"/>
      <c r="E23" s="96"/>
      <c r="F23" s="108" t="s">
        <v>72</v>
      </c>
      <c r="G23" s="108"/>
      <c r="H23" s="108" t="s">
        <v>45</v>
      </c>
      <c r="I23" s="108"/>
      <c r="J23" s="43">
        <v>3</v>
      </c>
      <c r="K23" s="43">
        <v>3</v>
      </c>
      <c r="L23" s="43">
        <v>3</v>
      </c>
      <c r="M23" s="43">
        <v>3</v>
      </c>
      <c r="N23" s="113">
        <f>SUM(J23:M23)</f>
        <v>12</v>
      </c>
      <c r="O23" s="113"/>
      <c r="P23" s="108"/>
      <c r="Q23" s="108"/>
    </row>
    <row r="24" spans="1:17" s="39" customFormat="1" ht="63.65" customHeight="1">
      <c r="A24" s="96" t="s">
        <v>130</v>
      </c>
      <c r="B24" s="96"/>
      <c r="C24" s="96"/>
      <c r="D24" s="96"/>
      <c r="E24" s="96"/>
      <c r="F24" s="108" t="s">
        <v>72</v>
      </c>
      <c r="G24" s="108"/>
      <c r="H24" s="108" t="s">
        <v>45</v>
      </c>
      <c r="I24" s="108"/>
      <c r="J24" s="43">
        <v>3</v>
      </c>
      <c r="K24" s="43">
        <v>3</v>
      </c>
      <c r="L24" s="43">
        <v>3</v>
      </c>
      <c r="M24" s="43">
        <v>3</v>
      </c>
      <c r="N24" s="113">
        <f>SUM(J24:M24)</f>
        <v>12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6"/>
  <sheetViews>
    <sheetView showGridLines="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19" t="s">
        <v>3</v>
      </c>
      <c r="K6" s="65" t="s">
        <v>2</v>
      </c>
      <c r="L6" s="65"/>
      <c r="M6" s="65"/>
      <c r="N6" s="65"/>
      <c r="O6" s="19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8" s="4" customFormat="1" ht="24.75" customHeight="1">
      <c r="A12" s="71" t="s">
        <v>2</v>
      </c>
      <c r="B12" s="71"/>
      <c r="C12" s="71"/>
      <c r="D12" s="89" t="str">
        <f>+MIR!H10</f>
        <v>Tasa de variación de la calificación de la calidad de los servicios públicos municipales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0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105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56.15" customHeight="1">
      <c r="A14" s="71" t="s">
        <v>7</v>
      </c>
      <c r="B14" s="71"/>
      <c r="C14" s="71"/>
      <c r="D14" s="91" t="s">
        <v>181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50" t="s">
        <v>39</v>
      </c>
      <c r="Q14" s="16" t="s">
        <v>106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94" t="s">
        <v>42</v>
      </c>
      <c r="M15" s="94"/>
      <c r="N15" s="94"/>
      <c r="O15" s="94"/>
      <c r="P15" s="50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44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+MIR!A10</f>
        <v>Fin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+MIR!B10</f>
        <v>Contribuir a mejora el desarrollo humano y la cohesión social mediante el fomento, difusión y apoyo de las actividades deportivas y de esparcimiento.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1" t="s">
        <v>33</v>
      </c>
      <c r="K22" s="21" t="s">
        <v>34</v>
      </c>
      <c r="L22" s="21" t="s">
        <v>35</v>
      </c>
      <c r="M22" s="21" t="s">
        <v>36</v>
      </c>
      <c r="N22" s="99"/>
      <c r="O22" s="99"/>
      <c r="P22" s="99"/>
      <c r="Q22" s="99"/>
    </row>
    <row r="23" spans="1:17" s="39" customFormat="1" ht="47.5" customHeight="1">
      <c r="A23" s="96" t="s">
        <v>107</v>
      </c>
      <c r="B23" s="96"/>
      <c r="C23" s="96"/>
      <c r="D23" s="96"/>
      <c r="E23" s="96"/>
      <c r="F23" s="97" t="s">
        <v>108</v>
      </c>
      <c r="G23" s="98"/>
      <c r="H23" s="97" t="s">
        <v>75</v>
      </c>
      <c r="I23" s="98"/>
      <c r="J23" s="52"/>
      <c r="K23" s="52"/>
      <c r="L23" s="52"/>
      <c r="M23" s="55">
        <v>80</v>
      </c>
      <c r="N23" s="100">
        <f>+M23</f>
        <v>80</v>
      </c>
      <c r="O23" s="100"/>
      <c r="P23" s="101" t="s">
        <v>182</v>
      </c>
      <c r="Q23" s="101"/>
    </row>
    <row r="24" spans="1:17" s="39" customFormat="1" ht="47.5" customHeight="1">
      <c r="A24" s="96" t="s">
        <v>109</v>
      </c>
      <c r="B24" s="96"/>
      <c r="C24" s="96"/>
      <c r="D24" s="96"/>
      <c r="E24" s="96"/>
      <c r="F24" s="97" t="s">
        <v>108</v>
      </c>
      <c r="G24" s="98"/>
      <c r="H24" s="97" t="s">
        <v>75</v>
      </c>
      <c r="I24" s="98"/>
      <c r="J24" s="52"/>
      <c r="K24" s="52"/>
      <c r="L24" s="52"/>
      <c r="M24" s="56">
        <v>51.25</v>
      </c>
      <c r="N24" s="100">
        <f>+M24</f>
        <v>51.25</v>
      </c>
      <c r="O24" s="100"/>
      <c r="P24" s="94" t="s">
        <v>183</v>
      </c>
      <c r="Q24" s="94"/>
    </row>
    <row r="25" spans="1:17" s="39" customFormat="1" ht="47.5" customHeight="1">
      <c r="A25" s="102" t="s">
        <v>46</v>
      </c>
      <c r="B25" s="102"/>
      <c r="C25" s="102"/>
      <c r="D25" s="102"/>
      <c r="E25" s="102"/>
      <c r="F25" s="101" t="s">
        <v>47</v>
      </c>
      <c r="G25" s="101"/>
      <c r="H25" s="101"/>
      <c r="I25" s="101"/>
      <c r="J25" s="53"/>
      <c r="K25" s="53"/>
      <c r="L25" s="53"/>
      <c r="M25" s="54">
        <f>+(M23-M24)/M24*100</f>
        <v>56.09756097560976</v>
      </c>
      <c r="N25" s="103">
        <f>+(N23-N24)/N24*100</f>
        <v>56.09756097560976</v>
      </c>
      <c r="O25" s="104"/>
      <c r="P25" s="101"/>
      <c r="Q25" s="101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 s="39" customFormat="1" ht="47.5" customHeight="1">
      <c r="A30" s="96" t="s">
        <v>98</v>
      </c>
      <c r="B30" s="96"/>
      <c r="C30" s="96"/>
      <c r="D30" s="96"/>
      <c r="E30" s="96"/>
      <c r="F30" s="97">
        <v>2018</v>
      </c>
      <c r="G30" s="98"/>
      <c r="H30" s="97"/>
      <c r="I30" s="98"/>
    </row>
    <row r="31" spans="1:17" s="39" customFormat="1" ht="47.5" customHeight="1">
      <c r="A31" s="96" t="s">
        <v>99</v>
      </c>
      <c r="B31" s="96"/>
      <c r="C31" s="96"/>
      <c r="D31" s="96"/>
      <c r="E31" s="96"/>
      <c r="F31" s="91">
        <v>57.8</v>
      </c>
      <c r="G31" s="93"/>
      <c r="H31" s="97"/>
      <c r="I31" s="98"/>
    </row>
    <row r="32" spans="1:17" s="39" customFormat="1" ht="47.5" customHeight="1">
      <c r="A32" s="96" t="s">
        <v>100</v>
      </c>
      <c r="B32" s="96"/>
      <c r="C32" s="96"/>
      <c r="D32" s="96"/>
      <c r="E32" s="96"/>
      <c r="F32" s="91">
        <v>67.900000000000006</v>
      </c>
      <c r="G32" s="93"/>
      <c r="H32" s="97"/>
      <c r="I32" s="98"/>
    </row>
    <row r="33" spans="1:9" s="39" customFormat="1" ht="47.5" customHeight="1">
      <c r="A33" s="96" t="s">
        <v>101</v>
      </c>
      <c r="B33" s="96"/>
      <c r="C33" s="96"/>
      <c r="D33" s="96"/>
      <c r="E33" s="96"/>
      <c r="F33" s="91">
        <v>61.1</v>
      </c>
      <c r="G33" s="93"/>
      <c r="H33" s="97"/>
      <c r="I33" s="98"/>
    </row>
    <row r="34" spans="1:9" s="39" customFormat="1" ht="47.5" customHeight="1">
      <c r="A34" s="96" t="s">
        <v>102</v>
      </c>
      <c r="B34" s="96"/>
      <c r="C34" s="96"/>
      <c r="D34" s="96"/>
      <c r="E34" s="96"/>
      <c r="F34" s="97">
        <v>52.2</v>
      </c>
      <c r="G34" s="98"/>
      <c r="H34" s="97"/>
      <c r="I34" s="98"/>
    </row>
    <row r="35" spans="1:9" s="39" customFormat="1" ht="47.5" customHeight="1">
      <c r="A35" s="96" t="s">
        <v>103</v>
      </c>
      <c r="B35" s="96"/>
      <c r="C35" s="96"/>
      <c r="D35" s="96"/>
      <c r="E35" s="96"/>
      <c r="F35" s="97">
        <f>SUM(F31:G34)</f>
        <v>239</v>
      </c>
      <c r="G35" s="98"/>
      <c r="H35" s="97">
        <f>SUM(H31:I34)</f>
        <v>0</v>
      </c>
      <c r="I35" s="98"/>
    </row>
    <row r="36" spans="1:9" s="39" customFormat="1" ht="47.5" customHeight="1">
      <c r="A36" s="96" t="s">
        <v>104</v>
      </c>
      <c r="B36" s="96"/>
      <c r="C36" s="96"/>
      <c r="D36" s="96"/>
      <c r="E36" s="96"/>
      <c r="F36" s="105">
        <f>+F35/4</f>
        <v>59.75</v>
      </c>
      <c r="G36" s="106"/>
      <c r="H36" s="97">
        <f>+H35/4</f>
        <v>0</v>
      </c>
      <c r="I36" s="98"/>
    </row>
  </sheetData>
  <mergeCells count="76"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H34:I34"/>
    <mergeCell ref="F34:G34"/>
    <mergeCell ref="A31:E31"/>
    <mergeCell ref="F31:G31"/>
    <mergeCell ref="H31:I31"/>
    <mergeCell ref="A32:E32"/>
    <mergeCell ref="F32:G32"/>
    <mergeCell ref="H32:I32"/>
    <mergeCell ref="H25:I25"/>
    <mergeCell ref="N25:O25"/>
    <mergeCell ref="P25:Q25"/>
    <mergeCell ref="A24:E24"/>
    <mergeCell ref="F24:G24"/>
    <mergeCell ref="H24:I24"/>
    <mergeCell ref="N24:O24"/>
    <mergeCell ref="P24:Q24"/>
    <mergeCell ref="A30:E30"/>
    <mergeCell ref="F30:G30"/>
    <mergeCell ref="H30:I30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5:E25"/>
    <mergeCell ref="F25:G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+MIR!H11</f>
        <v xml:space="preserve">Porcentaje de cumplimiento de apoyos otorgados a ciudadanos para realizar actividades deportivas 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167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8.75" customHeight="1">
      <c r="A14" s="71" t="s">
        <v>7</v>
      </c>
      <c r="B14" s="71"/>
      <c r="C14" s="71"/>
      <c r="D14" s="91" t="s">
        <v>168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44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+MIR!A11</f>
        <v>Propósito = Programa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+MIR!B11</f>
        <v xml:space="preserve">Los habitantes del municipio realizan regularmente suficientes actividades físicas y deportivas 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47.25" customHeight="1">
      <c r="A23" s="96" t="s">
        <v>169</v>
      </c>
      <c r="B23" s="96"/>
      <c r="C23" s="96"/>
      <c r="D23" s="96"/>
      <c r="E23" s="96"/>
      <c r="F23" s="108" t="s">
        <v>94</v>
      </c>
      <c r="G23" s="108"/>
      <c r="H23" s="107" t="s">
        <v>45</v>
      </c>
      <c r="I23" s="107"/>
      <c r="J23" s="43">
        <v>3</v>
      </c>
      <c r="K23" s="43">
        <v>3</v>
      </c>
      <c r="L23" s="43">
        <v>3</v>
      </c>
      <c r="M23" s="43">
        <v>3</v>
      </c>
      <c r="N23" s="109">
        <f>SUM(J23:M23)</f>
        <v>12</v>
      </c>
      <c r="O23" s="109"/>
      <c r="P23" s="107"/>
      <c r="Q23" s="107"/>
    </row>
    <row r="24" spans="1:17" s="39" customFormat="1" ht="52.5" customHeight="1">
      <c r="A24" s="96" t="s">
        <v>170</v>
      </c>
      <c r="B24" s="96"/>
      <c r="C24" s="96"/>
      <c r="D24" s="96"/>
      <c r="E24" s="96"/>
      <c r="F24" s="108" t="s">
        <v>94</v>
      </c>
      <c r="G24" s="108"/>
      <c r="H24" s="107" t="s">
        <v>92</v>
      </c>
      <c r="I24" s="107"/>
      <c r="J24" s="43">
        <v>3</v>
      </c>
      <c r="K24" s="43">
        <v>3</v>
      </c>
      <c r="L24" s="43">
        <v>3</v>
      </c>
      <c r="M24" s="43">
        <v>3</v>
      </c>
      <c r="N24" s="109">
        <f>SUM(J24:M24)</f>
        <v>12</v>
      </c>
      <c r="O24" s="109"/>
      <c r="P24" s="107"/>
      <c r="Q24" s="107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 t="shared" ref="J25:L25" si="0">+J23/J24*100</f>
        <v>100</v>
      </c>
      <c r="K25" s="40">
        <f t="shared" si="0"/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showGridLines="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30" customHeight="1">
      <c r="A12" s="71" t="s">
        <v>2</v>
      </c>
      <c r="B12" s="71"/>
      <c r="C12" s="71"/>
      <c r="D12" s="89" t="str">
        <f>+MIR!H12</f>
        <v>Porcentaje de cumplimiento de actividades deportivas difundidas, promovidas y apoyadas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173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51.65" customHeight="1">
      <c r="A14" s="71" t="s">
        <v>7</v>
      </c>
      <c r="B14" s="71"/>
      <c r="C14" s="71"/>
      <c r="D14" s="91" t="s">
        <v>174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93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+MIR!A12</f>
        <v>Componente 1 = Subprograma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+MIR!B12</f>
        <v>Actividades deportivas difundidas, promovidas y apoyadas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56.5" customHeight="1">
      <c r="A23" s="96" t="s">
        <v>67</v>
      </c>
      <c r="B23" s="96"/>
      <c r="C23" s="96"/>
      <c r="D23" s="96"/>
      <c r="E23" s="96"/>
      <c r="F23" s="107" t="s">
        <v>175</v>
      </c>
      <c r="G23" s="107"/>
      <c r="H23" s="111" t="s">
        <v>75</v>
      </c>
      <c r="I23" s="112"/>
      <c r="J23" s="43"/>
      <c r="K23" s="43"/>
      <c r="L23" s="43"/>
      <c r="M23" s="43">
        <v>12</v>
      </c>
      <c r="N23" s="113">
        <f>SUM(J23:M23)</f>
        <v>12</v>
      </c>
      <c r="O23" s="113"/>
      <c r="P23" s="108"/>
      <c r="Q23" s="108"/>
    </row>
    <row r="24" spans="1:17" s="39" customFormat="1" ht="59.5" customHeight="1">
      <c r="A24" s="96" t="s">
        <v>176</v>
      </c>
      <c r="B24" s="96"/>
      <c r="C24" s="96"/>
      <c r="D24" s="96"/>
      <c r="E24" s="96"/>
      <c r="F24" s="107" t="s">
        <v>175</v>
      </c>
      <c r="G24" s="107"/>
      <c r="H24" s="111" t="s">
        <v>75</v>
      </c>
      <c r="I24" s="112"/>
      <c r="J24" s="43"/>
      <c r="K24" s="43"/>
      <c r="L24" s="43"/>
      <c r="M24" s="43">
        <v>12</v>
      </c>
      <c r="N24" s="113">
        <f>SUM(J24:M24)</f>
        <v>12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/>
      <c r="K25" s="40"/>
      <c r="L25" s="40"/>
      <c r="M25" s="40">
        <f>+M23/M24*100</f>
        <v>100</v>
      </c>
      <c r="N25" s="110">
        <f t="shared" ref="N25:O25" si="0">+N23/N24*100</f>
        <v>100</v>
      </c>
      <c r="O25" s="110" t="e">
        <f t="shared" si="0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+MIR!H13</f>
        <v>Porcentaje de cumplimiento de realización de cursos de capacitación y actualización a entrenadores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147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1.5" customHeight="1">
      <c r="A14" s="71" t="s">
        <v>7</v>
      </c>
      <c r="B14" s="71"/>
      <c r="C14" s="71"/>
      <c r="D14" s="91" t="s">
        <v>117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+MIR!A13</f>
        <v>Actividad 1.1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+MIR!B13</f>
        <v>Capacitación y actualización de entrenadores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55.5" customHeight="1">
      <c r="A23" s="96" t="s">
        <v>115</v>
      </c>
      <c r="B23" s="96"/>
      <c r="C23" s="96"/>
      <c r="D23" s="96"/>
      <c r="E23" s="96"/>
      <c r="F23" s="108" t="s">
        <v>58</v>
      </c>
      <c r="G23" s="108"/>
      <c r="H23" s="108" t="s">
        <v>45</v>
      </c>
      <c r="I23" s="108"/>
      <c r="J23" s="43">
        <v>0</v>
      </c>
      <c r="K23" s="43">
        <v>0</v>
      </c>
      <c r="L23" s="43">
        <v>0</v>
      </c>
      <c r="M23" s="43">
        <v>1</v>
      </c>
      <c r="N23" s="113">
        <f>SUM(J23:M23)</f>
        <v>1</v>
      </c>
      <c r="O23" s="113"/>
      <c r="P23" s="108"/>
      <c r="Q23" s="108"/>
    </row>
    <row r="24" spans="1:17" s="39" customFormat="1" ht="54.75" customHeight="1">
      <c r="A24" s="96" t="s">
        <v>116</v>
      </c>
      <c r="B24" s="96"/>
      <c r="C24" s="96"/>
      <c r="D24" s="96"/>
      <c r="E24" s="96"/>
      <c r="F24" s="108" t="s">
        <v>58</v>
      </c>
      <c r="G24" s="108"/>
      <c r="H24" s="108" t="s">
        <v>45</v>
      </c>
      <c r="I24" s="108"/>
      <c r="J24" s="43">
        <v>0</v>
      </c>
      <c r="K24" s="43">
        <v>0</v>
      </c>
      <c r="L24" s="43">
        <v>0</v>
      </c>
      <c r="M24" s="43">
        <v>1</v>
      </c>
      <c r="N24" s="113">
        <f>SUM(J24:M24)</f>
        <v>1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v>0</v>
      </c>
      <c r="K25" s="40">
        <v>0</v>
      </c>
      <c r="L25" s="40">
        <v>0</v>
      </c>
      <c r="M25" s="40">
        <f t="shared" ref="M25" si="0"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+MIR!H14</f>
        <v>Porcentaje de cumplimiento de organización de eventos deportivos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148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1.15" customHeight="1">
      <c r="A14" s="71" t="s">
        <v>7</v>
      </c>
      <c r="B14" s="71"/>
      <c r="C14" s="71"/>
      <c r="D14" s="91" t="s">
        <v>118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+MIR!A14</f>
        <v>Actividad 1.2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+MIR!B14</f>
        <v>Organización de eventos deportivos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38.15" customHeight="1">
      <c r="A23" s="96" t="s">
        <v>111</v>
      </c>
      <c r="B23" s="96"/>
      <c r="C23" s="96"/>
      <c r="D23" s="96"/>
      <c r="E23" s="96"/>
      <c r="F23" s="108" t="s">
        <v>70</v>
      </c>
      <c r="G23" s="108"/>
      <c r="H23" s="108" t="s">
        <v>45</v>
      </c>
      <c r="I23" s="108"/>
      <c r="J23" s="43">
        <v>4</v>
      </c>
      <c r="K23" s="43">
        <v>4</v>
      </c>
      <c r="L23" s="43">
        <v>4</v>
      </c>
      <c r="M23" s="43">
        <v>4</v>
      </c>
      <c r="N23" s="113">
        <f>SUM(J23:M23)</f>
        <v>16</v>
      </c>
      <c r="O23" s="113"/>
      <c r="P23" s="108"/>
      <c r="Q23" s="108"/>
    </row>
    <row r="24" spans="1:17" s="39" customFormat="1" ht="38.15" customHeight="1">
      <c r="A24" s="96" t="s">
        <v>119</v>
      </c>
      <c r="B24" s="96"/>
      <c r="C24" s="96"/>
      <c r="D24" s="96"/>
      <c r="E24" s="96"/>
      <c r="F24" s="108" t="s">
        <v>70</v>
      </c>
      <c r="G24" s="108"/>
      <c r="H24" s="108" t="s">
        <v>45</v>
      </c>
      <c r="I24" s="108"/>
      <c r="J24" s="43">
        <v>4</v>
      </c>
      <c r="K24" s="43">
        <v>4</v>
      </c>
      <c r="L24" s="43">
        <v>4</v>
      </c>
      <c r="M24" s="43">
        <v>4</v>
      </c>
      <c r="N24" s="113">
        <f>SUM(J24:M24)</f>
        <v>16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showGridLines="0" topLeftCell="A10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+MIR!H15</f>
        <v>Porcentaje de cumplimiento de apoyo a eventos diversos relacionados al deporte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150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8.65" customHeight="1">
      <c r="A14" s="71" t="s">
        <v>7</v>
      </c>
      <c r="B14" s="71"/>
      <c r="C14" s="71"/>
      <c r="D14" s="91" t="s">
        <v>151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+MIR!A15</f>
        <v>Actividad 1.3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+MIR!B15</f>
        <v>Apoyo a eventos diversos relacionados al deporte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53.15" customHeight="1">
      <c r="A23" s="96" t="s">
        <v>112</v>
      </c>
      <c r="B23" s="96"/>
      <c r="C23" s="96"/>
      <c r="D23" s="96"/>
      <c r="E23" s="96"/>
      <c r="F23" s="108" t="s">
        <v>70</v>
      </c>
      <c r="G23" s="108"/>
      <c r="H23" s="108" t="s">
        <v>45</v>
      </c>
      <c r="I23" s="108"/>
      <c r="J23" s="43">
        <v>3</v>
      </c>
      <c r="K23" s="43">
        <v>3</v>
      </c>
      <c r="L23" s="43">
        <v>3</v>
      </c>
      <c r="M23" s="43">
        <v>3</v>
      </c>
      <c r="N23" s="113">
        <f>SUM(J23:M23)</f>
        <v>12</v>
      </c>
      <c r="O23" s="113"/>
      <c r="P23" s="108"/>
      <c r="Q23" s="108"/>
    </row>
    <row r="24" spans="1:17" s="39" customFormat="1" ht="53.15" customHeight="1">
      <c r="A24" s="96" t="s">
        <v>152</v>
      </c>
      <c r="B24" s="96"/>
      <c r="C24" s="96"/>
      <c r="D24" s="96"/>
      <c r="E24" s="96"/>
      <c r="F24" s="108" t="s">
        <v>70</v>
      </c>
      <c r="G24" s="108"/>
      <c r="H24" s="108" t="s">
        <v>45</v>
      </c>
      <c r="I24" s="108"/>
      <c r="J24" s="43">
        <v>3</v>
      </c>
      <c r="K24" s="43">
        <v>3</v>
      </c>
      <c r="L24" s="43">
        <v>3</v>
      </c>
      <c r="M24" s="43">
        <v>3</v>
      </c>
      <c r="N24" s="113">
        <f>SUM(J24:M24)</f>
        <v>12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+MIR!H16</f>
        <v>Porcentaje de cumplimiento de entrega de apoyos económicos a deportistas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153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7.5" customHeight="1">
      <c r="A14" s="71" t="s">
        <v>7</v>
      </c>
      <c r="B14" s="71"/>
      <c r="C14" s="71"/>
      <c r="D14" s="91" t="s">
        <v>120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+MIR!A16</f>
        <v>Actividad 1.4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+MIR!B16</f>
        <v>Entrega de apoyos económicos a deportistas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54.65" customHeight="1">
      <c r="A23" s="96" t="s">
        <v>121</v>
      </c>
      <c r="B23" s="96"/>
      <c r="C23" s="96"/>
      <c r="D23" s="96"/>
      <c r="E23" s="96"/>
      <c r="F23" s="108" t="s">
        <v>166</v>
      </c>
      <c r="G23" s="108"/>
      <c r="H23" s="108" t="s">
        <v>45</v>
      </c>
      <c r="I23" s="108"/>
      <c r="J23" s="43">
        <v>4</v>
      </c>
      <c r="K23" s="43">
        <v>4</v>
      </c>
      <c r="L23" s="43">
        <v>4</v>
      </c>
      <c r="M23" s="43">
        <v>4</v>
      </c>
      <c r="N23" s="113">
        <f>SUM(J23:M23)</f>
        <v>16</v>
      </c>
      <c r="O23" s="113"/>
      <c r="P23" s="108"/>
      <c r="Q23" s="108"/>
    </row>
    <row r="24" spans="1:17" s="39" customFormat="1" ht="49" customHeight="1">
      <c r="A24" s="96" t="s">
        <v>122</v>
      </c>
      <c r="B24" s="96"/>
      <c r="C24" s="96"/>
      <c r="D24" s="96"/>
      <c r="E24" s="96"/>
      <c r="F24" s="108" t="s">
        <v>166</v>
      </c>
      <c r="G24" s="108"/>
      <c r="H24" s="108" t="s">
        <v>45</v>
      </c>
      <c r="I24" s="108"/>
      <c r="J24" s="43">
        <v>4</v>
      </c>
      <c r="K24" s="43">
        <v>4</v>
      </c>
      <c r="L24" s="43">
        <v>4</v>
      </c>
      <c r="M24" s="43">
        <v>4</v>
      </c>
      <c r="N24" s="113">
        <f>SUM(J24:M24)</f>
        <v>16</v>
      </c>
      <c r="O24" s="113"/>
      <c r="P24" s="108"/>
      <c r="Q24" s="108"/>
    </row>
    <row r="25" spans="1:17" s="39" customFormat="1" ht="24.7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4"/>
  <sheetViews>
    <sheetView showGridLines="0" topLeftCell="A7" zoomScale="60" zoomScaleNormal="60" workbookViewId="0">
      <selection activeCell="B18" sqref="B18:G1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84" t="s">
        <v>184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8" s="4" customFormat="1" ht="9.75" customHeight="1">
      <c r="A2" s="3"/>
      <c r="B2" s="3"/>
      <c r="C2" s="85"/>
      <c r="D2" s="85"/>
      <c r="E2" s="85"/>
      <c r="F2" s="85"/>
      <c r="G2" s="85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>
      <c r="A3" s="67" t="s">
        <v>15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3"/>
    </row>
    <row r="4" spans="1:18" s="4" customFormat="1" ht="18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3"/>
    </row>
    <row r="5" spans="1:18" s="4" customFormat="1" ht="24.75" customHeight="1">
      <c r="A5" s="65" t="s">
        <v>1</v>
      </c>
      <c r="B5" s="65" t="s">
        <v>185</v>
      </c>
      <c r="C5" s="65"/>
      <c r="D5" s="65"/>
      <c r="E5" s="65"/>
      <c r="F5" s="65"/>
      <c r="G5" s="65"/>
      <c r="H5" s="65"/>
      <c r="I5" s="65"/>
      <c r="J5" s="65" t="s">
        <v>10</v>
      </c>
      <c r="K5" s="65"/>
      <c r="L5" s="65"/>
      <c r="M5" s="65"/>
      <c r="N5" s="65"/>
      <c r="O5" s="65" t="s">
        <v>9</v>
      </c>
      <c r="P5" s="65"/>
      <c r="Q5" s="65"/>
      <c r="R5" s="3"/>
    </row>
    <row r="6" spans="1:18" s="4" customFormat="1" ht="18.75" customHeight="1">
      <c r="A6" s="65"/>
      <c r="B6" s="65"/>
      <c r="C6" s="65"/>
      <c r="D6" s="65"/>
      <c r="E6" s="65"/>
      <c r="F6" s="65"/>
      <c r="G6" s="65"/>
      <c r="H6" s="65"/>
      <c r="I6" s="65"/>
      <c r="J6" s="24" t="s">
        <v>3</v>
      </c>
      <c r="K6" s="65" t="s">
        <v>2</v>
      </c>
      <c r="L6" s="65"/>
      <c r="M6" s="65"/>
      <c r="N6" s="65"/>
      <c r="O6" s="24" t="s">
        <v>1</v>
      </c>
      <c r="P6" s="65" t="s">
        <v>2</v>
      </c>
      <c r="Q6" s="65"/>
      <c r="R6" s="3"/>
    </row>
    <row r="7" spans="1:18" s="35" customFormat="1" ht="48.75" customHeight="1">
      <c r="A7" s="33" t="str">
        <f>+MIR!A5</f>
        <v>034</v>
      </c>
      <c r="B7" s="86" t="str">
        <f>+MIR!B5</f>
        <v xml:space="preserve">RECREACIÓN, DEPORTE Y ESPARCIMIENTO </v>
      </c>
      <c r="C7" s="86"/>
      <c r="D7" s="86"/>
      <c r="E7" s="86"/>
      <c r="F7" s="86"/>
      <c r="G7" s="86"/>
      <c r="H7" s="86"/>
      <c r="I7" s="86"/>
      <c r="J7" s="34" t="str">
        <f>+MIR!J5</f>
        <v>03</v>
      </c>
      <c r="K7" s="87" t="str">
        <f>+MIR!K5</f>
        <v>MEJORAMIENTO DE LOS SERVICIOS PÚBLICOS Y COHESIÓN SOCIAL</v>
      </c>
      <c r="L7" s="87"/>
      <c r="M7" s="87"/>
      <c r="N7" s="87"/>
      <c r="O7" s="36" t="str">
        <f>+MIR!O5</f>
        <v>04</v>
      </c>
      <c r="P7" s="88" t="str">
        <f>+MIR!P5</f>
        <v>SECRETARIA DEL AYUNTAMIENTO</v>
      </c>
      <c r="Q7" s="88"/>
    </row>
    <row r="8" spans="1:18" s="4" customFormat="1" ht="41.25" customHeight="1">
      <c r="A8" s="65" t="s">
        <v>16</v>
      </c>
      <c r="B8" s="65"/>
      <c r="C8" s="65"/>
      <c r="D8" s="65"/>
      <c r="E8" s="65"/>
      <c r="F8" s="89" t="str">
        <f>+MIR!G6</f>
        <v>Generar condiciones de bienestar social con el fomento y  promoción de las actividades deportivas y recreativas</v>
      </c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s="4" customFormat="1" ht="18" customHeight="1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</row>
    <row r="10" spans="1:18" s="4" customFormat="1" ht="21" customHeight="1">
      <c r="A10" s="65" t="s">
        <v>17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</row>
    <row r="11" spans="1:18" s="4" customFormat="1" ht="13.5" customHeight="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</row>
    <row r="12" spans="1:18" s="4" customFormat="1" ht="24.75" customHeight="1">
      <c r="A12" s="71" t="s">
        <v>2</v>
      </c>
      <c r="B12" s="71"/>
      <c r="C12" s="71"/>
      <c r="D12" s="89" t="str">
        <f>+MIR!H17</f>
        <v>Porcentaje de cumplimiento de entrega de material deportivo como apoyo</v>
      </c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25" t="s">
        <v>18</v>
      </c>
      <c r="Q12" s="16" t="s">
        <v>40</v>
      </c>
    </row>
    <row r="13" spans="1:18" s="4" customFormat="1" ht="36" customHeight="1">
      <c r="A13" s="71" t="s">
        <v>19</v>
      </c>
      <c r="B13" s="71"/>
      <c r="C13" s="71"/>
      <c r="D13" s="89" t="s">
        <v>154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</row>
    <row r="14" spans="1:18" s="4" customFormat="1" ht="41.15" customHeight="1">
      <c r="A14" s="71" t="s">
        <v>7</v>
      </c>
      <c r="B14" s="71"/>
      <c r="C14" s="71"/>
      <c r="D14" s="91" t="s">
        <v>155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3"/>
      <c r="P14" s="25" t="s">
        <v>39</v>
      </c>
      <c r="Q14" s="16" t="s">
        <v>41</v>
      </c>
    </row>
    <row r="15" spans="1:18" s="4" customFormat="1" ht="33" customHeight="1">
      <c r="A15" s="71" t="s">
        <v>20</v>
      </c>
      <c r="B15" s="71"/>
      <c r="C15" s="71"/>
      <c r="D15" s="89" t="s">
        <v>47</v>
      </c>
      <c r="E15" s="89"/>
      <c r="F15" s="89"/>
      <c r="G15" s="89"/>
      <c r="H15" s="89"/>
      <c r="I15" s="89"/>
      <c r="J15" s="71" t="s">
        <v>21</v>
      </c>
      <c r="K15" s="71"/>
      <c r="L15" s="107" t="s">
        <v>42</v>
      </c>
      <c r="M15" s="107"/>
      <c r="N15" s="107"/>
      <c r="O15" s="107"/>
      <c r="P15" s="25" t="s">
        <v>22</v>
      </c>
      <c r="Q15" s="16" t="s">
        <v>43</v>
      </c>
    </row>
    <row r="16" spans="1:18" s="4" customFormat="1" ht="24" customHeight="1">
      <c r="A16" s="71" t="s">
        <v>23</v>
      </c>
      <c r="B16" s="71"/>
      <c r="C16" s="71"/>
      <c r="D16" s="89" t="s">
        <v>48</v>
      </c>
      <c r="E16" s="89"/>
      <c r="F16" s="89"/>
      <c r="G16" s="89"/>
      <c r="H16" s="89"/>
      <c r="I16" s="89"/>
      <c r="J16" s="71" t="s">
        <v>24</v>
      </c>
      <c r="K16" s="71"/>
      <c r="L16" s="71"/>
      <c r="M16" s="71"/>
      <c r="N16" s="71"/>
      <c r="O16" s="71"/>
      <c r="P16" s="89" t="str">
        <f>+MIR!A17</f>
        <v>Actividad 1.5</v>
      </c>
      <c r="Q16" s="89"/>
    </row>
    <row r="17" spans="1:17" s="4" customFormat="1" ht="42.75" customHeight="1">
      <c r="A17" s="71" t="s">
        <v>25</v>
      </c>
      <c r="B17" s="71"/>
      <c r="C17" s="71"/>
      <c r="D17" s="89" t="str">
        <f>+MIR!B17</f>
        <v xml:space="preserve">Entrega de material deportivo como apoyo </v>
      </c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s="4" customFormat="1" ht="12" customHeight="1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spans="1:17" ht="20.25" customHeight="1">
      <c r="A19" s="95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</row>
    <row r="20" spans="1:17" s="10" customFormat="1" ht="10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 ht="30" customHeight="1">
      <c r="A21" s="99" t="s">
        <v>27</v>
      </c>
      <c r="B21" s="99"/>
      <c r="C21" s="99"/>
      <c r="D21" s="99"/>
      <c r="E21" s="99"/>
      <c r="F21" s="65" t="s">
        <v>28</v>
      </c>
      <c r="G21" s="65"/>
      <c r="H21" s="65" t="s">
        <v>29</v>
      </c>
      <c r="I21" s="65"/>
      <c r="J21" s="99" t="s">
        <v>30</v>
      </c>
      <c r="K21" s="99"/>
      <c r="L21" s="99"/>
      <c r="M21" s="99"/>
      <c r="N21" s="99" t="s">
        <v>31</v>
      </c>
      <c r="O21" s="99"/>
      <c r="P21" s="99" t="s">
        <v>32</v>
      </c>
      <c r="Q21" s="99"/>
    </row>
    <row r="22" spans="1:17" ht="29.25" customHeight="1">
      <c r="A22" s="99"/>
      <c r="B22" s="99"/>
      <c r="C22" s="99"/>
      <c r="D22" s="99"/>
      <c r="E22" s="99"/>
      <c r="F22" s="65"/>
      <c r="G22" s="65"/>
      <c r="H22" s="65"/>
      <c r="I22" s="65"/>
      <c r="J22" s="26" t="s">
        <v>33</v>
      </c>
      <c r="K22" s="26" t="s">
        <v>34</v>
      </c>
      <c r="L22" s="26" t="s">
        <v>35</v>
      </c>
      <c r="M22" s="26" t="s">
        <v>36</v>
      </c>
      <c r="N22" s="99"/>
      <c r="O22" s="99"/>
      <c r="P22" s="99"/>
      <c r="Q22" s="99"/>
    </row>
    <row r="23" spans="1:17" s="39" customFormat="1" ht="45" customHeight="1">
      <c r="A23" s="96" t="s">
        <v>156</v>
      </c>
      <c r="B23" s="96"/>
      <c r="C23" s="96"/>
      <c r="D23" s="96"/>
      <c r="E23" s="96"/>
      <c r="F23" s="108" t="s">
        <v>94</v>
      </c>
      <c r="G23" s="108"/>
      <c r="H23" s="108" t="s">
        <v>45</v>
      </c>
      <c r="I23" s="108"/>
      <c r="J23" s="43">
        <v>7</v>
      </c>
      <c r="K23" s="43">
        <v>7</v>
      </c>
      <c r="L23" s="43">
        <v>7</v>
      </c>
      <c r="M23" s="43">
        <v>7</v>
      </c>
      <c r="N23" s="113">
        <f>SUM(J23:M23)</f>
        <v>28</v>
      </c>
      <c r="O23" s="113"/>
      <c r="P23" s="108"/>
      <c r="Q23" s="108"/>
    </row>
    <row r="24" spans="1:17" s="39" customFormat="1" ht="45" customHeight="1">
      <c r="A24" s="96" t="s">
        <v>157</v>
      </c>
      <c r="B24" s="96"/>
      <c r="C24" s="96"/>
      <c r="D24" s="96"/>
      <c r="E24" s="96"/>
      <c r="F24" s="108" t="s">
        <v>94</v>
      </c>
      <c r="G24" s="108"/>
      <c r="H24" s="108" t="s">
        <v>45</v>
      </c>
      <c r="I24" s="108"/>
      <c r="J24" s="43">
        <v>7</v>
      </c>
      <c r="K24" s="43">
        <v>7</v>
      </c>
      <c r="L24" s="43">
        <v>7</v>
      </c>
      <c r="M24" s="43">
        <v>7</v>
      </c>
      <c r="N24" s="113">
        <f>SUM(J24:M24)</f>
        <v>28</v>
      </c>
      <c r="O24" s="113"/>
      <c r="P24" s="108"/>
      <c r="Q24" s="108"/>
    </row>
    <row r="25" spans="1:17" s="39" customFormat="1" ht="24.65" customHeight="1">
      <c r="A25" s="102" t="s">
        <v>46</v>
      </c>
      <c r="B25" s="102"/>
      <c r="C25" s="102"/>
      <c r="D25" s="102"/>
      <c r="E25" s="102"/>
      <c r="F25" s="108" t="s">
        <v>47</v>
      </c>
      <c r="G25" s="108"/>
      <c r="H25" s="108"/>
      <c r="I25" s="108"/>
      <c r="J25" s="40">
        <f>+J23/J24*100</f>
        <v>100</v>
      </c>
      <c r="K25" s="40">
        <f t="shared" ref="K25:L25" si="0">+K23/K24*100</f>
        <v>100</v>
      </c>
      <c r="L25" s="40">
        <f t="shared" si="0"/>
        <v>100</v>
      </c>
      <c r="M25" s="40">
        <f>+M23/M24*100</f>
        <v>100</v>
      </c>
      <c r="N25" s="110">
        <f t="shared" ref="N25:O25" si="1">+N23/N24*100</f>
        <v>100</v>
      </c>
      <c r="O25" s="110" t="e">
        <f t="shared" si="1"/>
        <v>#DIV/0!</v>
      </c>
      <c r="P25" s="108"/>
      <c r="Q25" s="108"/>
    </row>
    <row r="26" spans="1:17" ht="18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8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8.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>
      <c r="A29" s="10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10"/>
      <c r="P29" s="10"/>
      <c r="Q29" s="10"/>
    </row>
    <row r="30" spans="1:17">
      <c r="B30" s="1"/>
      <c r="C30" s="12"/>
      <c r="D30" s="12"/>
      <c r="E30" s="12"/>
      <c r="F30" s="12"/>
      <c r="G30" s="12"/>
      <c r="H30" s="12"/>
      <c r="I30" s="12"/>
      <c r="J30" s="12"/>
      <c r="K30" s="12"/>
      <c r="L30" s="1"/>
      <c r="M30" s="1"/>
    </row>
    <row r="31" spans="1:17" ht="18.5">
      <c r="B31" s="1"/>
      <c r="C31" s="13"/>
      <c r="D31" s="13"/>
      <c r="E31" s="13"/>
      <c r="F31" s="13"/>
      <c r="G31" s="13"/>
      <c r="H31" s="13"/>
      <c r="I31" s="13"/>
      <c r="J31" s="13"/>
      <c r="K31" s="13"/>
      <c r="L31" s="1"/>
      <c r="M31" s="1"/>
    </row>
    <row r="32" spans="1:17">
      <c r="B32" s="1"/>
      <c r="C32" s="14"/>
      <c r="D32" s="14"/>
      <c r="E32" s="14"/>
      <c r="F32" s="14"/>
      <c r="G32" s="14"/>
      <c r="H32" s="14"/>
      <c r="I32" s="14"/>
      <c r="J32" s="14"/>
      <c r="K32" s="14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27</vt:i4>
      </vt:variant>
    </vt:vector>
  </HeadingPairs>
  <TitlesOfParts>
    <vt:vector size="41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COMPONENTE 2</vt:lpstr>
      <vt:lpstr>ACT 2.1</vt:lpstr>
      <vt:lpstr>ACT 2.2</vt:lpstr>
      <vt:lpstr>ACT 2.3</vt:lpstr>
      <vt:lpstr>ACT 2.4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2.1'!Área_de_impresión</vt:lpstr>
      <vt:lpstr>'ACT 2.2'!Área_de_impresión</vt:lpstr>
      <vt:lpstr>'ACT 2.3'!Área_de_impresión</vt:lpstr>
      <vt:lpstr>'ACT 2.4'!Área_de_impresión</vt:lpstr>
      <vt:lpstr>'COMPONENTE 1'!Área_de_impresión</vt:lpstr>
      <vt:lpstr>'COMPONENTE 2'!Área_de_impresión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2.1'!Títulos_a_imprimir</vt:lpstr>
      <vt:lpstr>'ACT 2.2'!Títulos_a_imprimir</vt:lpstr>
      <vt:lpstr>'ACT 2.3'!Títulos_a_imprimir</vt:lpstr>
      <vt:lpstr>'ACT 2.4'!Títulos_a_imprimir</vt:lpstr>
      <vt:lpstr>'COMPONENTE 1'!Títulos_a_imprimir</vt:lpstr>
      <vt:lpstr>'COMPONENTE 2'!Títulos_a_imprimir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2020-02-16T17:27:33Z</cp:lastPrinted>
  <dcterms:created xsi:type="dcterms:W3CDTF">2016-07-11T17:29:21Z</dcterms:created>
  <dcterms:modified xsi:type="dcterms:W3CDTF">2020-12-22T20:24:51Z</dcterms:modified>
</cp:coreProperties>
</file>